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A90DEE6C-0BAB-4AA8-A3E8-E8938D7019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-4 кв.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2" l="1"/>
  <c r="F63" i="2"/>
  <c r="H20" i="2"/>
  <c r="H56" i="2"/>
  <c r="H50" i="2" s="1"/>
  <c r="F50" i="2"/>
  <c r="F20" i="2"/>
  <c r="F12" i="2"/>
  <c r="F6" i="2"/>
  <c r="H12" i="2"/>
  <c r="G20" i="2"/>
  <c r="F5" i="2" l="1"/>
  <c r="H9" i="2" l="1"/>
  <c r="H6" i="2" s="1"/>
  <c r="H5" i="2" s="1"/>
  <c r="G12" i="2" l="1"/>
  <c r="G6" i="2" l="1"/>
  <c r="G5" i="2" s="1"/>
</calcChain>
</file>

<file path=xl/sharedStrings.xml><?xml version="1.0" encoding="utf-8"?>
<sst xmlns="http://schemas.openxmlformats.org/spreadsheetml/2006/main" count="278" uniqueCount="129">
  <si>
    <t>1.1</t>
  </si>
  <si>
    <t>1.2</t>
  </si>
  <si>
    <t>1.3</t>
  </si>
  <si>
    <t>2</t>
  </si>
  <si>
    <t>2.1</t>
  </si>
  <si>
    <t>3.1</t>
  </si>
  <si>
    <t>3.2</t>
  </si>
  <si>
    <t>1.4</t>
  </si>
  <si>
    <t>1.5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</si>
  <si>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</si>
  <si>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</si>
  <si>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</si>
  <si>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</si>
  <si>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</si>
  <si>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</si>
  <si>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</si>
  <si>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</si>
  <si>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</si>
  <si>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</si>
  <si>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3.3</t>
  </si>
  <si>
    <t>5.1</t>
  </si>
  <si>
    <t>5.2</t>
  </si>
  <si>
    <t>5.3</t>
  </si>
  <si>
    <t>км</t>
  </si>
  <si>
    <t>4.11</t>
  </si>
  <si>
    <t>4.12</t>
  </si>
  <si>
    <t>5.4</t>
  </si>
  <si>
    <t>5.6</t>
  </si>
  <si>
    <t>5.7</t>
  </si>
  <si>
    <t>5.8</t>
  </si>
  <si>
    <t>5.9</t>
  </si>
  <si>
    <t>5.10</t>
  </si>
  <si>
    <t>5.11</t>
  </si>
  <si>
    <t>5.5</t>
  </si>
  <si>
    <t>3.4</t>
  </si>
  <si>
    <t>2.3</t>
  </si>
  <si>
    <t>2.4</t>
  </si>
  <si>
    <t>3</t>
  </si>
  <si>
    <t>3.5</t>
  </si>
  <si>
    <t>3.6</t>
  </si>
  <si>
    <t>3.7</t>
  </si>
  <si>
    <t>3.8</t>
  </si>
  <si>
    <t>3.9</t>
  </si>
  <si>
    <t>3.10</t>
  </si>
  <si>
    <t>3.11</t>
  </si>
  <si>
    <t xml:space="preserve"> АО "Астана-АЭК" АҚ-ның 2022 жылға арналған  IV-тоқсанға бекітілген инвестициялық бағдарламасының орындалу барысы туралы ақпарат </t>
  </si>
  <si>
    <t>№ р/н</t>
  </si>
  <si>
    <t>Іс-шаралар</t>
  </si>
  <si>
    <t>Өлшем бірлігі</t>
  </si>
  <si>
    <t>Барлығы бекітілген</t>
  </si>
  <si>
    <t xml:space="preserve">Нақты </t>
  </si>
  <si>
    <t>Саны</t>
  </si>
  <si>
    <t>Инвестиция сомасы мың теңге</t>
  </si>
  <si>
    <t>Орналасқан орны  (ауданы)</t>
  </si>
  <si>
    <t>Орындалу сатысы</t>
  </si>
  <si>
    <t xml:space="preserve">Орындалу мерзімі </t>
  </si>
  <si>
    <t>IV-тоқсан</t>
  </si>
  <si>
    <t>қараша</t>
  </si>
  <si>
    <t>тамыз</t>
  </si>
  <si>
    <t>желтоқсан</t>
  </si>
  <si>
    <t>қаңтар</t>
  </si>
  <si>
    <t>қыркүйек</t>
  </si>
  <si>
    <t>Шарт орындалды</t>
  </si>
  <si>
    <t>жұмыстар орындалды</t>
  </si>
  <si>
    <t>Мердігер ҚМЖ бойынша шарттық міндеттемелерді орындамаған, оны МСА жосықсыз жеткізушісі деп тану туралы сотқа талап арыз берілді, тиісінше ТҚ және АҚ бойынша шарттық міндеттемелер орындалмаған</t>
  </si>
  <si>
    <t>Шарт орындалмады</t>
  </si>
  <si>
    <t>Алматы,Байқоңыр,Есіл,Сарыарқа</t>
  </si>
  <si>
    <t>Есіл</t>
  </si>
  <si>
    <t>Сарыарқа</t>
  </si>
  <si>
    <t>Байқоңыр</t>
  </si>
  <si>
    <t>Алматы, Есіл, Сарыарқа</t>
  </si>
  <si>
    <t>Алматы</t>
  </si>
  <si>
    <t>Алматы, Байқоңыр,Сарыарқа</t>
  </si>
  <si>
    <t>Есіл, Сарыарқа</t>
  </si>
  <si>
    <t>дана</t>
  </si>
  <si>
    <t>жинақ</t>
  </si>
  <si>
    <t>ҚМЖ</t>
  </si>
  <si>
    <t>ТҚ</t>
  </si>
  <si>
    <t>АҚ</t>
  </si>
  <si>
    <t>қызмет</t>
  </si>
  <si>
    <t>Барлығы :</t>
  </si>
  <si>
    <t>Ескі жабдықты және ЭБЖ ауыстыру, оның ішінде:</t>
  </si>
  <si>
    <t xml:space="preserve">ТШС, ҮП, КТШС жөндеу </t>
  </si>
  <si>
    <t xml:space="preserve"> "Аэропорт" ШС ЩСН ауыстыру</t>
  </si>
  <si>
    <t xml:space="preserve"> АКБ ауыстыру ("Новая" ШС, "Керамика" ШС,  "Южная" ШС)</t>
  </si>
  <si>
    <t xml:space="preserve"> "Аэропорт" ШС, "Городская" ШС, "Караоткель" ШС қуаттау-түзеткіш құрылғыны ауыстыру</t>
  </si>
  <si>
    <t>Сүйеу шкафтарын ауыстыру</t>
  </si>
  <si>
    <t>Электр энергиясын коммерциялық есепке алудың автоматтандырылған жүйесі, оның ішінде:</t>
  </si>
  <si>
    <t xml:space="preserve">138 ТШС саны 873 ЕАА "Сарыарқа ауданының КТҚ-ға ЭКЕАЖ есепке алу аспаптарын орнату" жобасының күрделі жөндеуі (бұрын 2015 жылы енгізілген) (273 ЕАА тексеру, 48 ЕАА ауыстыру)     </t>
  </si>
  <si>
    <t>Заңды тұлғалардың ЭКЕАЖ енгізу (2021 жылдан ауыстырылған)</t>
  </si>
  <si>
    <t xml:space="preserve">ЭКЕАЖ бағдарламалық-аппараттық кешенін қайта жаңғырту  </t>
  </si>
  <si>
    <t>Объектілерді салу және қайта құру, оның ішінде:</t>
  </si>
  <si>
    <t>"Мыс экраны бар тігілген полиэтиленнен оқшауланған 10 кВ кабельдік желілерді тағылыққа қарсы экраны бар кабельдік желілерге ауыстыру"</t>
  </si>
  <si>
    <t xml:space="preserve"> СИП-қа ауыстырып ӘЖ-10кВ қайта құру (күрделі жөндеумен) </t>
  </si>
  <si>
    <t xml:space="preserve"> СИП-қа ауыстырып ӘЖ-0,4кВ қайта құру (күрделі жөндеумен) </t>
  </si>
  <si>
    <t xml:space="preserve"> ҮП/ТШС-10/0,4 телемеханикасын енгізу</t>
  </si>
  <si>
    <t xml:space="preserve"> "Левобережная" ШС қайта құру (2021 жылдан ауыстырылды)</t>
  </si>
  <si>
    <t>ӘЖ-10 кВ-ны КЖ-10 кВ-ға ауыстыру (2021 жылдан ауыстырылды)</t>
  </si>
  <si>
    <t xml:space="preserve"> "Левобережная" ШС қайта құру</t>
  </si>
  <si>
    <t xml:space="preserve"> "ПНФ" ШС қайта құру</t>
  </si>
  <si>
    <t xml:space="preserve">ШС-дағы бейнебақылау жүйесі (8 ШС «Жаңа-Жол», «Кирова-2», «Олимп», «Промзона», «Городская», «Ики», «Заречная», «Жұлдыз») </t>
  </si>
  <si>
    <t xml:space="preserve"> КРУ 10кВ-дағы қорғаныс терминалдарын жеткізу және монтаждау бөлігінде "Заречная" "Степная", "Южная" ШС қайта жаңғырту»</t>
  </si>
  <si>
    <t>Сандық шағын станцияларға ауысу үшін "Левобережная" ШС-дағы РҚА қайта жаңғырту»</t>
  </si>
  <si>
    <t>Жобалау-іздестіру жұмыстары, оның ішінде:</t>
  </si>
  <si>
    <t>ҮП, ТШС-ғы жабдықтарды ауыстыруды жобалау</t>
  </si>
  <si>
    <t>ТШС демонтаждау және жаңасын салуды жобалау</t>
  </si>
  <si>
    <t>КЖ-10кВ ауыстыруды жобалау</t>
  </si>
  <si>
    <t>КЖ-0,4кВ ауыстыруды жобалау</t>
  </si>
  <si>
    <t>Жобаларды сараптау</t>
  </si>
  <si>
    <t xml:space="preserve">"Заңды тұлғалардың ЭКЕАЖ енгізу ІІ-кезең - 2500 ЕАА" жобалау </t>
  </si>
  <si>
    <t>"Астана қ. "Центральная" ШС қайта құру. Түзету" жобалау"  (2021 жылдан ауыстырылған)</t>
  </si>
  <si>
    <t>Нұр-Сұлтан қ. энерготорабының аварияға қарсы автоматикасын жобалау  (2021 жылдан ауыстырылған )</t>
  </si>
  <si>
    <t xml:space="preserve"> «Астана-АЭК» АҚ диспетчерлік басқарудың автоматтандырылған жүйесін қайта жаңғырту" жобалау (2021 жылдан ауыстырылған)</t>
  </si>
  <si>
    <t xml:space="preserve"> 10 кВ кабель желілерін ауыстыруды жобалау (2021 жылдан ауыстырлған)</t>
  </si>
  <si>
    <t>ҮП, ТШС-тағы жабдықты ауыстыруды жобалау (2021 жылдан ауыстырылған)</t>
  </si>
  <si>
    <t>"Қараөткел, Комсомол ТА-да әуе кірмелерін өзін көтеруші оқшауланған сымдарға қайта жаңғыртумен жеке сектордың және "Астана-АЭК" АҚ объектілерінің ЭКЕАЖ енгізу" жобасының күрделі жөндеуін жобалау" 114 ТШС-да саны 552 ЕАА ( бұрын 2015ж. енгізілген)</t>
  </si>
  <si>
    <t>Негізгі құралдарды сатып алу, оның ішінде:</t>
  </si>
  <si>
    <t xml:space="preserve">Медициналық аппараттық-бағдарламалық кешен </t>
  </si>
  <si>
    <t xml:space="preserve"> "Жұлдыз" ШС-ға арналған күштік трансформаторлар</t>
  </si>
  <si>
    <t xml:space="preserve"> "Жұлдыз" ШС арналған бейтараптарды резистивті тұйықтандыру құрылғысы  </t>
  </si>
  <si>
    <t xml:space="preserve"> "Жұлдыз" ШС-ға арналған 10 кВ ұяшық</t>
  </si>
  <si>
    <r>
      <t xml:space="preserve"> ЖКҚ-ға арналған ГАЗ А 32 жүк-жолаушы автокөлік </t>
    </r>
    <r>
      <rPr>
        <i/>
        <sz val="12"/>
        <rFont val="Times New Roman"/>
        <family val="1"/>
        <charset val="204"/>
      </rPr>
      <t xml:space="preserve">(6 + 1 орын) </t>
    </r>
  </si>
  <si>
    <t xml:space="preserve">МжКҚ-ға арналған 12 жартылай тіркемесі бар КАМАЗ ершікті тартпағы </t>
  </si>
  <si>
    <t xml:space="preserve">МжКҚ-ға арналған АС машинасы (8 текшелі) </t>
  </si>
  <si>
    <t xml:space="preserve">МжКҚ-ға арналған МАЗ базасындағы өзі аударғыш </t>
  </si>
  <si>
    <r>
      <t xml:space="preserve">СжДҚ-ға арналған тұтасметалды фургон  </t>
    </r>
    <r>
      <rPr>
        <i/>
        <sz val="12"/>
        <rFont val="Times New Roman"/>
        <family val="1"/>
        <charset val="204"/>
      </rPr>
      <t xml:space="preserve">(2+1 орын) </t>
    </r>
  </si>
  <si>
    <t>Төменгі кернеу шкафы</t>
  </si>
  <si>
    <t>Портативті мотошығыр</t>
  </si>
  <si>
    <t>17 келісім-шарттың 13-і орындалды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</si>
</sst>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_р_._-;\-* #,##0.00_р_._-;_-* &quot;-&quot;??_р_._-;_-@_-"/>
    <numFmt numFmtId="165" formatCode="\ #,##0.00&quot;р. &quot;;\-#,##0.00&quot;р. &quot;;&quot; -&quot;#&quot;р. &quot;;@\ "/>
    <numFmt numFmtId="166" formatCode="_-* #,##0_р_._-;\-* #,##0_р_._-;_-* &quot;-&quot;??_р_._-;_-@_-"/>
    <numFmt numFmtId="167" formatCode="#,##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91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4">
    <xf numFmtId="0" fontId="0" fillId="0" borderId="0" xfId="0"/>
    <xf numFmtId="3" fontId="22" fillId="15" borderId="10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3" fontId="24" fillId="0" borderId="0" xfId="0" applyNumberFormat="1" applyFont="1" applyFill="1" applyAlignment="1">
      <alignment vertical="center"/>
    </xf>
    <xf numFmtId="3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/>
    <xf numFmtId="0" fontId="22" fillId="0" borderId="10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/>
    <xf numFmtId="3" fontId="22" fillId="0" borderId="10" xfId="0" applyNumberFormat="1" applyFont="1" applyFill="1" applyBorder="1" applyAlignment="1">
      <alignment vertical="center" wrapText="1"/>
    </xf>
    <xf numFmtId="3" fontId="22" fillId="0" borderId="21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3" fillId="0" borderId="31" xfId="0" applyNumberFormat="1" applyFont="1" applyFill="1" applyBorder="1" applyAlignment="1" applyProtection="1">
      <alignment horizontal="center" vertical="center" wrapText="1"/>
    </xf>
    <xf numFmtId="0" fontId="23" fillId="0" borderId="32" xfId="0" applyNumberFormat="1" applyFont="1" applyFill="1" applyBorder="1" applyAlignment="1" applyProtection="1">
      <alignment horizontal="center" vertical="center" wrapText="1"/>
    </xf>
    <xf numFmtId="3" fontId="23" fillId="0" borderId="32" xfId="0" applyNumberFormat="1" applyFont="1" applyFill="1" applyBorder="1" applyAlignment="1">
      <alignment horizontal="center" vertical="center" wrapText="1"/>
    </xf>
    <xf numFmtId="0" fontId="24" fillId="0" borderId="32" xfId="0" applyFont="1" applyFill="1" applyBorder="1"/>
    <xf numFmtId="3" fontId="23" fillId="0" borderId="32" xfId="0" applyNumberFormat="1" applyFont="1" applyFill="1" applyBorder="1" applyAlignment="1">
      <alignment vertical="center" wrapText="1"/>
    </xf>
    <xf numFmtId="3" fontId="23" fillId="0" borderId="33" xfId="0" applyNumberFormat="1" applyFont="1" applyFill="1" applyBorder="1" applyAlignment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/>
    <xf numFmtId="0" fontId="22" fillId="0" borderId="25" xfId="0" applyNumberFormat="1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vertical="center" wrapText="1"/>
    </xf>
    <xf numFmtId="3" fontId="23" fillId="0" borderId="23" xfId="0" applyNumberFormat="1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vertical="center" wrapText="1"/>
    </xf>
    <xf numFmtId="166" fontId="22" fillId="0" borderId="10" xfId="289" applyNumberFormat="1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166" fontId="22" fillId="0" borderId="13" xfId="289" applyNumberFormat="1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3" fontId="22" fillId="0" borderId="11" xfId="0" applyNumberFormat="1" applyFont="1" applyFill="1" applyBorder="1" applyAlignment="1">
      <alignment vertical="center" wrapText="1"/>
    </xf>
    <xf numFmtId="3" fontId="22" fillId="0" borderId="12" xfId="0" applyNumberFormat="1" applyFont="1" applyFill="1" applyBorder="1" applyAlignment="1">
      <alignment vertical="center" wrapText="1"/>
    </xf>
    <xf numFmtId="3" fontId="22" fillId="0" borderId="26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7" fillId="0" borderId="0" xfId="0" applyFont="1" applyFill="1"/>
    <xf numFmtId="3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left" vertical="center"/>
    </xf>
    <xf numFmtId="49" fontId="22" fillId="0" borderId="19" xfId="0" applyNumberFormat="1" applyFont="1" applyFill="1" applyBorder="1" applyAlignment="1" applyProtection="1">
      <alignment horizontal="center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32" xfId="0" applyNumberFormat="1" applyFont="1" applyFill="1" applyBorder="1" applyAlignment="1" applyProtection="1">
      <alignment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vertical="center" wrapText="1"/>
    </xf>
    <xf numFmtId="3" fontId="22" fillId="0" borderId="28" xfId="0" applyNumberFormat="1" applyFont="1" applyFill="1" applyBorder="1" applyAlignment="1">
      <alignment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49" fontId="22" fillId="0" borderId="29" xfId="0" applyNumberFormat="1" applyFont="1" applyFill="1" applyBorder="1" applyAlignment="1" applyProtection="1">
      <alignment horizontal="center" vertical="center" wrapText="1"/>
    </xf>
    <xf numFmtId="49" fontId="22" fillId="0" borderId="27" xfId="0" applyNumberFormat="1" applyFont="1" applyFill="1" applyBorder="1" applyAlignment="1" applyProtection="1">
      <alignment horizontal="center" vertical="center" wrapText="1"/>
    </xf>
    <xf numFmtId="0" fontId="23" fillId="0" borderId="25" xfId="0" applyNumberFormat="1" applyFont="1" applyFill="1" applyBorder="1" applyAlignment="1" applyProtection="1">
      <alignment horizontal="center" vertical="center" wrapText="1"/>
    </xf>
    <xf numFmtId="3" fontId="22" fillId="0" borderId="11" xfId="0" applyNumberFormat="1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right"/>
    </xf>
    <xf numFmtId="3" fontId="22" fillId="0" borderId="22" xfId="0" applyNumberFormat="1" applyFont="1" applyFill="1" applyBorder="1" applyAlignment="1">
      <alignment horizontal="center" vertical="center" wrapText="1"/>
    </xf>
    <xf numFmtId="3" fontId="22" fillId="0" borderId="25" xfId="0" applyNumberFormat="1" applyFont="1" applyFill="1" applyBorder="1" applyAlignment="1">
      <alignment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3" fontId="22" fillId="0" borderId="32" xfId="0" applyNumberFormat="1" applyFont="1" applyFill="1" applyBorder="1" applyAlignment="1">
      <alignment horizontal="center" vertical="center" wrapText="1"/>
    </xf>
    <xf numFmtId="9" fontId="24" fillId="0" borderId="32" xfId="290" applyFont="1" applyFill="1" applyBorder="1"/>
    <xf numFmtId="4" fontId="22" fillId="0" borderId="13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3" fontId="22" fillId="15" borderId="10" xfId="23" applyNumberFormat="1" applyFont="1" applyFill="1" applyBorder="1" applyAlignment="1">
      <alignment horizontal="center" vertical="center" wrapText="1"/>
    </xf>
    <xf numFmtId="3" fontId="29" fillId="15" borderId="10" xfId="0" applyNumberFormat="1" applyFont="1" applyFill="1" applyBorder="1" applyAlignment="1">
      <alignment horizontal="center" vertical="center" wrapText="1"/>
    </xf>
    <xf numFmtId="166" fontId="22" fillId="0" borderId="10" xfId="289" applyNumberFormat="1" applyFont="1" applyFill="1" applyBorder="1" applyAlignment="1">
      <alignment horizontal="center" vertical="center" wrapText="1"/>
    </xf>
    <xf numFmtId="0" fontId="22" fillId="15" borderId="11" xfId="0" applyFont="1" applyFill="1" applyBorder="1" applyAlignment="1">
      <alignment horizontal="left" vertical="center" wrapText="1"/>
    </xf>
    <xf numFmtId="0" fontId="22" fillId="15" borderId="11" xfId="0" applyFont="1" applyFill="1" applyBorder="1" applyAlignment="1">
      <alignment horizontal="center" vertical="center" wrapText="1"/>
    </xf>
    <xf numFmtId="3" fontId="22" fillId="15" borderId="11" xfId="23" applyNumberFormat="1" applyFont="1" applyFill="1" applyBorder="1" applyAlignment="1">
      <alignment horizontal="center" vertical="center" wrapText="1"/>
    </xf>
    <xf numFmtId="167" fontId="22" fillId="0" borderId="12" xfId="0" applyNumberFormat="1" applyFont="1" applyFill="1" applyBorder="1" applyAlignment="1">
      <alignment horizontal="center" vertical="center" wrapText="1"/>
    </xf>
    <xf numFmtId="166" fontId="22" fillId="0" borderId="11" xfId="289" applyNumberFormat="1" applyFont="1" applyFill="1" applyBorder="1" applyAlignment="1">
      <alignment vertical="center" wrapText="1"/>
    </xf>
    <xf numFmtId="0" fontId="23" fillId="0" borderId="34" xfId="0" applyNumberFormat="1" applyFont="1" applyFill="1" applyBorder="1" applyAlignment="1" applyProtection="1">
      <alignment horizontal="center" vertical="center" wrapText="1"/>
    </xf>
    <xf numFmtId="0" fontId="23" fillId="0" borderId="15" xfId="0" applyNumberFormat="1" applyFont="1" applyFill="1" applyBorder="1" applyAlignment="1" applyProtection="1">
      <alignment horizontal="center" vertical="center" wrapText="1"/>
    </xf>
    <xf numFmtId="166" fontId="23" fillId="0" borderId="15" xfId="289" applyNumberFormat="1" applyFont="1" applyFill="1" applyBorder="1" applyAlignment="1">
      <alignment vertical="center" wrapText="1"/>
    </xf>
    <xf numFmtId="3" fontId="22" fillId="0" borderId="15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/>
    <xf numFmtId="3" fontId="22" fillId="0" borderId="10" xfId="0" applyNumberFormat="1" applyFont="1" applyFill="1" applyBorder="1" applyAlignment="1">
      <alignment horizontal="center" vertical="center"/>
    </xf>
    <xf numFmtId="16" fontId="22" fillId="0" borderId="14" xfId="0" applyNumberFormat="1" applyFont="1" applyFill="1" applyBorder="1" applyAlignment="1" applyProtection="1">
      <alignment horizontal="center" vertical="center" wrapText="1"/>
    </xf>
    <xf numFmtId="3" fontId="22" fillId="0" borderId="28" xfId="0" applyNumberFormat="1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5" xfId="0" applyFont="1" applyFill="1" applyBorder="1"/>
    <xf numFmtId="0" fontId="22" fillId="0" borderId="25" xfId="0" applyFont="1" applyFill="1" applyBorder="1" applyAlignment="1">
      <alignment horizontal="center"/>
    </xf>
    <xf numFmtId="3" fontId="22" fillId="0" borderId="25" xfId="0" applyNumberFormat="1" applyFont="1" applyFill="1" applyBorder="1" applyAlignment="1">
      <alignment horizontal="center" vertical="center"/>
    </xf>
    <xf numFmtId="0" fontId="29" fillId="15" borderId="10" xfId="0" applyFont="1" applyFill="1" applyBorder="1" applyAlignment="1">
      <alignment horizontal="left" vertical="center" wrapText="1"/>
    </xf>
    <xf numFmtId="0" fontId="29" fillId="15" borderId="10" xfId="0" applyFont="1" applyFill="1" applyBorder="1" applyAlignment="1">
      <alignment vertical="center"/>
    </xf>
    <xf numFmtId="0" fontId="29" fillId="15" borderId="10" xfId="0" applyFont="1" applyFill="1" applyBorder="1" applyAlignment="1">
      <alignment vertical="center" wrapText="1"/>
    </xf>
    <xf numFmtId="0" fontId="22" fillId="0" borderId="28" xfId="0" applyNumberFormat="1" applyFont="1" applyFill="1" applyBorder="1" applyAlignment="1" applyProtection="1">
      <alignment horizontal="center" vertical="center" wrapText="1"/>
    </xf>
    <xf numFmtId="0" fontId="29" fillId="15" borderId="28" xfId="0" applyNumberFormat="1" applyFont="1" applyFill="1" applyBorder="1" applyAlignment="1" applyProtection="1">
      <alignment horizontal="left" vertical="center" wrapText="1"/>
    </xf>
    <xf numFmtId="0" fontId="29" fillId="15" borderId="25" xfId="0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</xf>
    <xf numFmtId="0" fontId="23" fillId="0" borderId="25" xfId="0" applyNumberFormat="1" applyFont="1" applyFill="1" applyBorder="1" applyAlignment="1" applyProtection="1">
      <alignment horizontal="center" vertical="center" wrapText="1"/>
    </xf>
    <xf numFmtId="0" fontId="23" fillId="15" borderId="32" xfId="0" applyFont="1" applyFill="1" applyBorder="1" applyAlignment="1">
      <alignment horizontal="left" vertical="center" wrapText="1"/>
    </xf>
    <xf numFmtId="0" fontId="23" fillId="15" borderId="32" xfId="0" applyFont="1" applyFill="1" applyBorder="1" applyAlignment="1">
      <alignment vertical="center" wrapText="1"/>
    </xf>
    <xf numFmtId="49" fontId="22" fillId="0" borderId="29" xfId="0" applyNumberFormat="1" applyFont="1" applyFill="1" applyBorder="1" applyAlignment="1" applyProtection="1">
      <alignment horizontal="center" vertical="center" wrapText="1"/>
    </xf>
    <xf numFmtId="49" fontId="22" fillId="0" borderId="30" xfId="0" applyNumberFormat="1" applyFont="1" applyFill="1" applyBorder="1" applyAlignment="1" applyProtection="1">
      <alignment horizontal="center" vertical="center" wrapText="1"/>
    </xf>
    <xf numFmtId="49" fontId="22" fillId="0" borderId="27" xfId="0" applyNumberFormat="1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 applyProtection="1">
      <alignment horizontal="center"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</xf>
    <xf numFmtId="0" fontId="23" fillId="0" borderId="28" xfId="0" applyNumberFormat="1" applyFont="1" applyFill="1" applyBorder="1" applyAlignment="1" applyProtection="1">
      <alignment horizontal="center" vertical="center" wrapText="1"/>
    </xf>
    <xf numFmtId="0" fontId="23" fillId="0" borderId="25" xfId="0" applyNumberFormat="1" applyFont="1" applyFill="1" applyBorder="1" applyAlignment="1" applyProtection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 wrapText="1"/>
    </xf>
    <xf numFmtId="0" fontId="23" fillId="0" borderId="36" xfId="0" applyNumberFormat="1" applyFont="1" applyFill="1" applyBorder="1" applyAlignment="1" applyProtection="1">
      <alignment horizontal="center" vertical="center" wrapText="1"/>
    </xf>
    <xf numFmtId="0" fontId="23" fillId="0" borderId="37" xfId="0" applyNumberFormat="1" applyFont="1" applyFill="1" applyBorder="1" applyAlignment="1" applyProtection="1">
      <alignment horizontal="center" vertical="center" wrapText="1"/>
    </xf>
    <xf numFmtId="3" fontId="23" fillId="0" borderId="28" xfId="0" applyNumberFormat="1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3" fontId="23" fillId="0" borderId="35" xfId="0" applyNumberFormat="1" applyFont="1" applyFill="1" applyBorder="1" applyAlignment="1">
      <alignment horizontal="center" vertical="center" wrapText="1"/>
    </xf>
    <xf numFmtId="3" fontId="23" fillId="0" borderId="26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left" vertical="center" wrapText="1"/>
    </xf>
    <xf numFmtId="49" fontId="22" fillId="0" borderId="34" xfId="0" applyNumberFormat="1" applyFont="1" applyFill="1" applyBorder="1" applyAlignment="1" applyProtection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3" fontId="22" fillId="0" borderId="12" xfId="0" applyNumberFormat="1" applyFont="1" applyFill="1" applyBorder="1" applyAlignment="1">
      <alignment horizontal="left" vertical="center" wrapText="1"/>
    </xf>
    <xf numFmtId="3" fontId="22" fillId="0" borderId="23" xfId="0" applyNumberFormat="1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3" fontId="22" fillId="0" borderId="22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3" fontId="22" fillId="0" borderId="15" xfId="0" applyNumberFormat="1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left" vertical="center" wrapText="1"/>
    </xf>
    <xf numFmtId="3" fontId="22" fillId="0" borderId="12" xfId="0" applyNumberFormat="1" applyFont="1" applyBorder="1" applyAlignment="1">
      <alignment horizontal="left" vertical="center" wrapText="1"/>
    </xf>
    <xf numFmtId="9" fontId="24" fillId="0" borderId="13" xfId="290" applyFont="1" applyFill="1" applyBorder="1" applyAlignment="1">
      <alignment horizontal="left" vertical="center"/>
    </xf>
    <xf numFmtId="9" fontId="24" fillId="0" borderId="12" xfId="290" applyFont="1" applyFill="1" applyBorder="1" applyAlignment="1">
      <alignment horizontal="left" vertical="center"/>
    </xf>
    <xf numFmtId="3" fontId="23" fillId="0" borderId="23" xfId="0" applyNumberFormat="1" applyFont="1" applyFill="1" applyBorder="1" applyAlignment="1">
      <alignment horizontal="center" vertical="center" wrapText="1"/>
    </xf>
    <xf numFmtId="3" fontId="23" fillId="0" borderId="20" xfId="0" applyNumberFormat="1" applyFont="1" applyFill="1" applyBorder="1" applyAlignment="1">
      <alignment horizontal="center" vertical="center" wrapText="1"/>
    </xf>
    <xf numFmtId="49" fontId="22" fillId="15" borderId="11" xfId="23" applyNumberFormat="1" applyFont="1" applyFill="1" applyBorder="1" applyAlignment="1" applyProtection="1">
      <alignment horizontal="left" vertical="center" wrapText="1"/>
    </xf>
    <xf numFmtId="49" fontId="22" fillId="15" borderId="13" xfId="23" applyNumberFormat="1" applyFont="1" applyFill="1" applyBorder="1" applyAlignment="1" applyProtection="1">
      <alignment horizontal="left" vertical="center" wrapText="1"/>
    </xf>
    <xf numFmtId="49" fontId="22" fillId="15" borderId="12" xfId="23" applyNumberFormat="1" applyFont="1" applyFill="1" applyBorder="1" applyAlignment="1" applyProtection="1">
      <alignment horizontal="left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</cellXfs>
  <cellStyles count="291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 xr:uid="{00000000-0005-0000-0000-000009000000}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 xr:uid="{00000000-0005-0000-0000-000010000000}"/>
    <cellStyle name="Нейтральный" xfId="7" builtinId="28" customBuiltin="1"/>
    <cellStyle name="Обычный" xfId="0" builtinId="0"/>
    <cellStyle name="Обычный 10" xfId="40" xr:uid="{00000000-0005-0000-0000-000013000000}"/>
    <cellStyle name="Обычный 10 2" xfId="111" xr:uid="{00000000-0005-0000-0000-000014000000}"/>
    <cellStyle name="Обычный 10 2 2" xfId="251" xr:uid="{00000000-0005-0000-0000-000015000000}"/>
    <cellStyle name="Обычный 10 3" xfId="87" xr:uid="{00000000-0005-0000-0000-000016000000}"/>
    <cellStyle name="Обычный 10 3 2" xfId="227" xr:uid="{00000000-0005-0000-0000-000017000000}"/>
    <cellStyle name="Обычный 10 4" xfId="184" xr:uid="{00000000-0005-0000-0000-000018000000}"/>
    <cellStyle name="Обычный 11" xfId="44" xr:uid="{00000000-0005-0000-0000-000019000000}"/>
    <cellStyle name="Обычный 11 2" xfId="59" xr:uid="{00000000-0005-0000-0000-00001A000000}"/>
    <cellStyle name="Обычный 11 2 2" xfId="62" xr:uid="{00000000-0005-0000-0000-00001B000000}"/>
    <cellStyle name="Обычный 11 2 2 2" xfId="69" xr:uid="{00000000-0005-0000-0000-00001C000000}"/>
    <cellStyle name="Обычный 11 2 2 2 2" xfId="132" xr:uid="{00000000-0005-0000-0000-00001D000000}"/>
    <cellStyle name="Обычный 11 2 2 2 2 2" xfId="272" xr:uid="{00000000-0005-0000-0000-00001E000000}"/>
    <cellStyle name="Обычный 11 2 2 2 3" xfId="139" xr:uid="{00000000-0005-0000-0000-00001F000000}"/>
    <cellStyle name="Обычный 11 2 2 2 3 2" xfId="274" xr:uid="{00000000-0005-0000-0000-000020000000}"/>
    <cellStyle name="Обычный 11 2 2 2 4" xfId="151" xr:uid="{00000000-0005-0000-0000-000021000000}"/>
    <cellStyle name="Обычный 11 2 2 2 4 2" xfId="283" xr:uid="{00000000-0005-0000-0000-000022000000}"/>
    <cellStyle name="Обычный 11 2 2 2 5" xfId="162" xr:uid="{00000000-0005-0000-0000-000023000000}"/>
    <cellStyle name="Обычный 11 2 2 3" xfId="203" xr:uid="{00000000-0005-0000-0000-000024000000}"/>
    <cellStyle name="Обычный 11 2 3" xfId="129" xr:uid="{00000000-0005-0000-0000-000025000000}"/>
    <cellStyle name="Обычный 11 2 3 2" xfId="269" xr:uid="{00000000-0005-0000-0000-000026000000}"/>
    <cellStyle name="Обычный 11 2 4" xfId="200" xr:uid="{00000000-0005-0000-0000-000027000000}"/>
    <cellStyle name="Обычный 11 3" xfId="67" xr:uid="{00000000-0005-0000-0000-000028000000}"/>
    <cellStyle name="Обычный 11 3 2" xfId="115" xr:uid="{00000000-0005-0000-0000-000029000000}"/>
    <cellStyle name="Обычный 11 3 2 2" xfId="255" xr:uid="{00000000-0005-0000-0000-00002A000000}"/>
    <cellStyle name="Обычный 11 3 3" xfId="208" xr:uid="{00000000-0005-0000-0000-00002B000000}"/>
    <cellStyle name="Обычный 11 4" xfId="91" xr:uid="{00000000-0005-0000-0000-00002C000000}"/>
    <cellStyle name="Обычный 11 4 2" xfId="231" xr:uid="{00000000-0005-0000-0000-00002D000000}"/>
    <cellStyle name="Обычный 11 5" xfId="188" xr:uid="{00000000-0005-0000-0000-00002E000000}"/>
    <cellStyle name="Обычный 12" xfId="48" xr:uid="{00000000-0005-0000-0000-00002F000000}"/>
    <cellStyle name="Обычный 12 2" xfId="50" xr:uid="{00000000-0005-0000-0000-000030000000}"/>
    <cellStyle name="Обычный 12 2 2" xfId="120" xr:uid="{00000000-0005-0000-0000-000031000000}"/>
    <cellStyle name="Обычный 12 2 2 2" xfId="260" xr:uid="{00000000-0005-0000-0000-000032000000}"/>
    <cellStyle name="Обычный 12 2 3" xfId="193" xr:uid="{00000000-0005-0000-0000-000033000000}"/>
    <cellStyle name="Обычный 12 3" xfId="56" xr:uid="{00000000-0005-0000-0000-000034000000}"/>
    <cellStyle name="Обычный 12 3 2" xfId="126" xr:uid="{00000000-0005-0000-0000-000035000000}"/>
    <cellStyle name="Обычный 12 3 2 2" xfId="266" xr:uid="{00000000-0005-0000-0000-000036000000}"/>
    <cellStyle name="Обычный 12 3 3" xfId="140" xr:uid="{00000000-0005-0000-0000-000037000000}"/>
    <cellStyle name="Обычный 12 3 3 2" xfId="275" xr:uid="{00000000-0005-0000-0000-000038000000}"/>
    <cellStyle name="Обычный 12 3 4" xfId="152" xr:uid="{00000000-0005-0000-0000-000039000000}"/>
    <cellStyle name="Обычный 12 3 4 2" xfId="284" xr:uid="{00000000-0005-0000-0000-00003A000000}"/>
    <cellStyle name="Обычный 12 3 5" xfId="163" xr:uid="{00000000-0005-0000-0000-00003B000000}"/>
    <cellStyle name="Обычный 12 4" xfId="118" xr:uid="{00000000-0005-0000-0000-00003C000000}"/>
    <cellStyle name="Обычный 12 4 2" xfId="258" xr:uid="{00000000-0005-0000-0000-00003D000000}"/>
    <cellStyle name="Обычный 12 5" xfId="94" xr:uid="{00000000-0005-0000-0000-00003E000000}"/>
    <cellStyle name="Обычный 12 5 2" xfId="234" xr:uid="{00000000-0005-0000-0000-00003F000000}"/>
    <cellStyle name="Обычный 12 6" xfId="191" xr:uid="{00000000-0005-0000-0000-000040000000}"/>
    <cellStyle name="Обычный 13" xfId="52" xr:uid="{00000000-0005-0000-0000-000041000000}"/>
    <cellStyle name="Обычный 13 2" xfId="55" xr:uid="{00000000-0005-0000-0000-000042000000}"/>
    <cellStyle name="Обычный 13 2 2" xfId="125" xr:uid="{00000000-0005-0000-0000-000043000000}"/>
    <cellStyle name="Обычный 13 2 2 2" xfId="265" xr:uid="{00000000-0005-0000-0000-000044000000}"/>
    <cellStyle name="Обычный 13 2 3" xfId="142" xr:uid="{00000000-0005-0000-0000-000045000000}"/>
    <cellStyle name="Обычный 13 2 3 2" xfId="277" xr:uid="{00000000-0005-0000-0000-000046000000}"/>
    <cellStyle name="Обычный 13 2 4" xfId="154" xr:uid="{00000000-0005-0000-0000-000047000000}"/>
    <cellStyle name="Обычный 13 2 4 2" xfId="286" xr:uid="{00000000-0005-0000-0000-000048000000}"/>
    <cellStyle name="Обычный 13 2 5" xfId="165" xr:uid="{00000000-0005-0000-0000-000049000000}"/>
    <cellStyle name="Обычный 13 3" xfId="122" xr:uid="{00000000-0005-0000-0000-00004A000000}"/>
    <cellStyle name="Обычный 13 3 2" xfId="262" xr:uid="{00000000-0005-0000-0000-00004B000000}"/>
    <cellStyle name="Обычный 13 4" xfId="195" xr:uid="{00000000-0005-0000-0000-00004C000000}"/>
    <cellStyle name="Обычный 14" xfId="65" xr:uid="{00000000-0005-0000-0000-00004D000000}"/>
    <cellStyle name="Обычный 14 2" xfId="206" xr:uid="{00000000-0005-0000-0000-00004E000000}"/>
    <cellStyle name="Обычный 15" xfId="157" xr:uid="{00000000-0005-0000-0000-00004F000000}"/>
    <cellStyle name="Обычный 2" xfId="22" xr:uid="{00000000-0005-0000-0000-000050000000}"/>
    <cellStyle name="Обычный 2 2" xfId="24" xr:uid="{00000000-0005-0000-0000-000051000000}"/>
    <cellStyle name="Обычный 2 2 2" xfId="133" xr:uid="{00000000-0005-0000-0000-000052000000}"/>
    <cellStyle name="Обычный 2 3" xfId="25" xr:uid="{00000000-0005-0000-0000-000053000000}"/>
    <cellStyle name="Обычный 2 3 2" xfId="96" xr:uid="{00000000-0005-0000-0000-000054000000}"/>
    <cellStyle name="Обычный 2 3 2 2" xfId="236" xr:uid="{00000000-0005-0000-0000-000055000000}"/>
    <cellStyle name="Обычный 2 3 3" xfId="72" xr:uid="{00000000-0005-0000-0000-000056000000}"/>
    <cellStyle name="Обычный 2 3 3 2" xfId="212" xr:uid="{00000000-0005-0000-0000-000057000000}"/>
    <cellStyle name="Обычный 2 3 4" xfId="169" xr:uid="{00000000-0005-0000-0000-000058000000}"/>
    <cellStyle name="Обычный 2 4" xfId="46" xr:uid="{00000000-0005-0000-0000-000059000000}"/>
    <cellStyle name="Обычный 3" xfId="26" xr:uid="{00000000-0005-0000-0000-00005A000000}"/>
    <cellStyle name="Обычный 3 2" xfId="47" xr:uid="{00000000-0005-0000-0000-00005B000000}"/>
    <cellStyle name="Обычный 3 2 2" xfId="61" xr:uid="{00000000-0005-0000-0000-00005C000000}"/>
    <cellStyle name="Обычный 3 2 2 2" xfId="64" xr:uid="{00000000-0005-0000-0000-00005D000000}"/>
    <cellStyle name="Обычный 3 2 2 2 2" xfId="71" xr:uid="{00000000-0005-0000-0000-00005E000000}"/>
    <cellStyle name="Обычный 3 2 2 2 2 2" xfId="211" xr:uid="{00000000-0005-0000-0000-00005F000000}"/>
    <cellStyle name="Обычный 3 2 2 2 3" xfId="205" xr:uid="{00000000-0005-0000-0000-000060000000}"/>
    <cellStyle name="Обычный 3 2 2 3" xfId="131" xr:uid="{00000000-0005-0000-0000-000061000000}"/>
    <cellStyle name="Обычный 3 2 2 3 2" xfId="271" xr:uid="{00000000-0005-0000-0000-000062000000}"/>
    <cellStyle name="Обычный 3 2 2 4" xfId="202" xr:uid="{00000000-0005-0000-0000-000063000000}"/>
    <cellStyle name="Обычный 3 2 3" xfId="68" xr:uid="{00000000-0005-0000-0000-000064000000}"/>
    <cellStyle name="Обычный 3 2 3 2" xfId="117" xr:uid="{00000000-0005-0000-0000-000065000000}"/>
    <cellStyle name="Обычный 3 2 3 2 2" xfId="257" xr:uid="{00000000-0005-0000-0000-000066000000}"/>
    <cellStyle name="Обычный 3 2 3 3" xfId="209" xr:uid="{00000000-0005-0000-0000-000067000000}"/>
    <cellStyle name="Обычный 3 2 4" xfId="93" xr:uid="{00000000-0005-0000-0000-000068000000}"/>
    <cellStyle name="Обычный 3 2 4 2" xfId="233" xr:uid="{00000000-0005-0000-0000-000069000000}"/>
    <cellStyle name="Обычный 3 2 5" xfId="190" xr:uid="{00000000-0005-0000-0000-00006A000000}"/>
    <cellStyle name="Обычный 3 3" xfId="97" xr:uid="{00000000-0005-0000-0000-00006B000000}"/>
    <cellStyle name="Обычный 3 3 2" xfId="237" xr:uid="{00000000-0005-0000-0000-00006C000000}"/>
    <cellStyle name="Обычный 3 4" xfId="73" xr:uid="{00000000-0005-0000-0000-00006D000000}"/>
    <cellStyle name="Обычный 3 4 2" xfId="213" xr:uid="{00000000-0005-0000-0000-00006E000000}"/>
    <cellStyle name="Обычный 3 5" xfId="134" xr:uid="{00000000-0005-0000-0000-00006F000000}"/>
    <cellStyle name="Обычный 3 6" xfId="170" xr:uid="{00000000-0005-0000-0000-000070000000}"/>
    <cellStyle name="Обычный 4" xfId="23" xr:uid="{00000000-0005-0000-0000-000071000000}"/>
    <cellStyle name="Обычный 4 2" xfId="147" xr:uid="{00000000-0005-0000-0000-000072000000}"/>
    <cellStyle name="Обычный 4 2 2" xfId="280" xr:uid="{00000000-0005-0000-0000-000073000000}"/>
    <cellStyle name="Обычный 4 3" xfId="168" xr:uid="{00000000-0005-0000-0000-000074000000}"/>
    <cellStyle name="Обычный 4 4" xfId="159" xr:uid="{00000000-0005-0000-0000-000075000000}"/>
    <cellStyle name="Обычный 5" xfId="29" xr:uid="{00000000-0005-0000-0000-000076000000}"/>
    <cellStyle name="Обычный 5 2" xfId="100" xr:uid="{00000000-0005-0000-0000-000077000000}"/>
    <cellStyle name="Обычный 5 2 2" xfId="240" xr:uid="{00000000-0005-0000-0000-000078000000}"/>
    <cellStyle name="Обычный 5 3" xfId="76" xr:uid="{00000000-0005-0000-0000-000079000000}"/>
    <cellStyle name="Обычный 5 3 2" xfId="216" xr:uid="{00000000-0005-0000-0000-00007A000000}"/>
    <cellStyle name="Обычный 5 4" xfId="145" xr:uid="{00000000-0005-0000-0000-00007B000000}"/>
    <cellStyle name="Обычный 5 5" xfId="173" xr:uid="{00000000-0005-0000-0000-00007C000000}"/>
    <cellStyle name="Обычный 6" xfId="31" xr:uid="{00000000-0005-0000-0000-00007D000000}"/>
    <cellStyle name="Обычный 6 2" xfId="102" xr:uid="{00000000-0005-0000-0000-00007E000000}"/>
    <cellStyle name="Обычный 6 2 2" xfId="242" xr:uid="{00000000-0005-0000-0000-00007F000000}"/>
    <cellStyle name="Обычный 6 3" xfId="78" xr:uid="{00000000-0005-0000-0000-000080000000}"/>
    <cellStyle name="Обычный 6 3 2" xfId="218" xr:uid="{00000000-0005-0000-0000-000081000000}"/>
    <cellStyle name="Обычный 6 4" xfId="175" xr:uid="{00000000-0005-0000-0000-000082000000}"/>
    <cellStyle name="Обычный 7" xfId="32" xr:uid="{00000000-0005-0000-0000-000083000000}"/>
    <cellStyle name="Обычный 7 2" xfId="103" xr:uid="{00000000-0005-0000-0000-000084000000}"/>
    <cellStyle name="Обычный 7 2 2" xfId="243" xr:uid="{00000000-0005-0000-0000-000085000000}"/>
    <cellStyle name="Обычный 7 3" xfId="79" xr:uid="{00000000-0005-0000-0000-000086000000}"/>
    <cellStyle name="Обычный 7 3 2" xfId="219" xr:uid="{00000000-0005-0000-0000-000087000000}"/>
    <cellStyle name="Обычный 7 4" xfId="176" xr:uid="{00000000-0005-0000-0000-000088000000}"/>
    <cellStyle name="Обычный 8" xfId="35" xr:uid="{00000000-0005-0000-0000-000089000000}"/>
    <cellStyle name="Обычный 8 2" xfId="106" xr:uid="{00000000-0005-0000-0000-00008A000000}"/>
    <cellStyle name="Обычный 8 2 2" xfId="246" xr:uid="{00000000-0005-0000-0000-00008B000000}"/>
    <cellStyle name="Обычный 8 3" xfId="82" xr:uid="{00000000-0005-0000-0000-00008C000000}"/>
    <cellStyle name="Обычный 8 3 2" xfId="222" xr:uid="{00000000-0005-0000-0000-00008D000000}"/>
    <cellStyle name="Обычный 8 4" xfId="179" xr:uid="{00000000-0005-0000-0000-00008E000000}"/>
    <cellStyle name="Обычный 9" xfId="37" xr:uid="{00000000-0005-0000-0000-00008F000000}"/>
    <cellStyle name="Обычный 9 2" xfId="108" xr:uid="{00000000-0005-0000-0000-000090000000}"/>
    <cellStyle name="Обычный 9 2 2" xfId="248" xr:uid="{00000000-0005-0000-0000-000091000000}"/>
    <cellStyle name="Обычный 9 3" xfId="84" xr:uid="{00000000-0005-0000-0000-000092000000}"/>
    <cellStyle name="Обычный 9 3 2" xfId="224" xr:uid="{00000000-0005-0000-0000-000093000000}"/>
    <cellStyle name="Обычный 9 4" xfId="181" xr:uid="{00000000-0005-0000-0000-000094000000}"/>
    <cellStyle name="Плохой" xfId="6" builtinId="27" customBuiltin="1"/>
    <cellStyle name="Пояснение" xfId="14" builtinId="53" customBuiltin="1"/>
    <cellStyle name="Примечание 2" xfId="137" xr:uid="{00000000-0005-0000-0000-000097000000}"/>
    <cellStyle name="Примечание 2 2" xfId="148" xr:uid="{00000000-0005-0000-0000-000098000000}"/>
    <cellStyle name="Примечание 2 2 2" xfId="160" xr:uid="{00000000-0005-0000-0000-000099000000}"/>
    <cellStyle name="Примечание 2 3" xfId="149" xr:uid="{00000000-0005-0000-0000-00009A000000}"/>
    <cellStyle name="Примечание 2 3 2" xfId="281" xr:uid="{00000000-0005-0000-0000-00009B000000}"/>
    <cellStyle name="Примечание 2 4" xfId="158" xr:uid="{00000000-0005-0000-0000-00009C000000}"/>
    <cellStyle name="Процентный" xfId="290" builtinId="5"/>
    <cellStyle name="Процентный 2" xfId="146" xr:uid="{00000000-0005-0000-0000-00009E000000}"/>
    <cellStyle name="Связанная ячейка" xfId="11" builtinId="24" customBuiltin="1"/>
    <cellStyle name="Текст предупреждения" xfId="13" builtinId="11" customBuiltin="1"/>
    <cellStyle name="Финансовый" xfId="289" builtinId="3"/>
    <cellStyle name="Финансовый 10" xfId="187" xr:uid="{00000000-0005-0000-0000-0000A2000000}"/>
    <cellStyle name="Финансовый 11" xfId="43" xr:uid="{00000000-0005-0000-0000-0000A3000000}"/>
    <cellStyle name="Финансовый 2" xfId="27" xr:uid="{00000000-0005-0000-0000-0000A4000000}"/>
    <cellStyle name="Финансовый 2 10" xfId="98" xr:uid="{00000000-0005-0000-0000-0000A5000000}"/>
    <cellStyle name="Финансовый 2 10 2" xfId="238" xr:uid="{00000000-0005-0000-0000-0000A6000000}"/>
    <cellStyle name="Финансовый 2 11" xfId="74" xr:uid="{00000000-0005-0000-0000-0000A7000000}"/>
    <cellStyle name="Финансовый 2 11 2" xfId="214" xr:uid="{00000000-0005-0000-0000-0000A8000000}"/>
    <cellStyle name="Финансовый 2 12" xfId="171" xr:uid="{00000000-0005-0000-0000-0000A9000000}"/>
    <cellStyle name="Финансовый 2 13" xfId="161" xr:uid="{00000000-0005-0000-0000-0000AA000000}"/>
    <cellStyle name="Финансовый 2 2" xfId="28" xr:uid="{00000000-0005-0000-0000-0000AB000000}"/>
    <cellStyle name="Финансовый 2 2 2" xfId="99" xr:uid="{00000000-0005-0000-0000-0000AC000000}"/>
    <cellStyle name="Финансовый 2 2 2 2" xfId="239" xr:uid="{00000000-0005-0000-0000-0000AD000000}"/>
    <cellStyle name="Финансовый 2 2 3" xfId="75" xr:uid="{00000000-0005-0000-0000-0000AE000000}"/>
    <cellStyle name="Финансовый 2 2 3 2" xfId="215" xr:uid="{00000000-0005-0000-0000-0000AF000000}"/>
    <cellStyle name="Финансовый 2 2 4" xfId="172" xr:uid="{00000000-0005-0000-0000-0000B0000000}"/>
    <cellStyle name="Финансовый 2 3" xfId="30" xr:uid="{00000000-0005-0000-0000-0000B1000000}"/>
    <cellStyle name="Финансовый 2 3 2" xfId="101" xr:uid="{00000000-0005-0000-0000-0000B2000000}"/>
    <cellStyle name="Финансовый 2 3 2 2" xfId="241" xr:uid="{00000000-0005-0000-0000-0000B3000000}"/>
    <cellStyle name="Финансовый 2 3 3" xfId="77" xr:uid="{00000000-0005-0000-0000-0000B4000000}"/>
    <cellStyle name="Финансовый 2 3 3 2" xfId="217" xr:uid="{00000000-0005-0000-0000-0000B5000000}"/>
    <cellStyle name="Финансовый 2 3 4" xfId="174" xr:uid="{00000000-0005-0000-0000-0000B6000000}"/>
    <cellStyle name="Финансовый 2 4" xfId="33" xr:uid="{00000000-0005-0000-0000-0000B7000000}"/>
    <cellStyle name="Финансовый 2 4 2" xfId="104" xr:uid="{00000000-0005-0000-0000-0000B8000000}"/>
    <cellStyle name="Финансовый 2 4 2 2" xfId="244" xr:uid="{00000000-0005-0000-0000-0000B9000000}"/>
    <cellStyle name="Финансовый 2 4 3" xfId="80" xr:uid="{00000000-0005-0000-0000-0000BA000000}"/>
    <cellStyle name="Финансовый 2 4 3 2" xfId="220" xr:uid="{00000000-0005-0000-0000-0000BB000000}"/>
    <cellStyle name="Финансовый 2 4 4" xfId="177" xr:uid="{00000000-0005-0000-0000-0000BC000000}"/>
    <cellStyle name="Финансовый 2 5" xfId="34" xr:uid="{00000000-0005-0000-0000-0000BD000000}"/>
    <cellStyle name="Финансовый 2 5 2" xfId="105" xr:uid="{00000000-0005-0000-0000-0000BE000000}"/>
    <cellStyle name="Финансовый 2 5 2 2" xfId="245" xr:uid="{00000000-0005-0000-0000-0000BF000000}"/>
    <cellStyle name="Финансовый 2 5 3" xfId="81" xr:uid="{00000000-0005-0000-0000-0000C0000000}"/>
    <cellStyle name="Финансовый 2 5 3 2" xfId="221" xr:uid="{00000000-0005-0000-0000-0000C1000000}"/>
    <cellStyle name="Финансовый 2 5 4" xfId="178" xr:uid="{00000000-0005-0000-0000-0000C2000000}"/>
    <cellStyle name="Финансовый 2 6" xfId="36" xr:uid="{00000000-0005-0000-0000-0000C3000000}"/>
    <cellStyle name="Финансовый 2 6 2" xfId="107" xr:uid="{00000000-0005-0000-0000-0000C4000000}"/>
    <cellStyle name="Финансовый 2 6 2 2" xfId="247" xr:uid="{00000000-0005-0000-0000-0000C5000000}"/>
    <cellStyle name="Финансовый 2 6 3" xfId="83" xr:uid="{00000000-0005-0000-0000-0000C6000000}"/>
    <cellStyle name="Финансовый 2 6 3 2" xfId="223" xr:uid="{00000000-0005-0000-0000-0000C7000000}"/>
    <cellStyle name="Финансовый 2 6 4" xfId="180" xr:uid="{00000000-0005-0000-0000-0000C8000000}"/>
    <cellStyle name="Финансовый 2 7" xfId="39" xr:uid="{00000000-0005-0000-0000-0000C9000000}"/>
    <cellStyle name="Финансовый 2 7 2" xfId="110" xr:uid="{00000000-0005-0000-0000-0000CA000000}"/>
    <cellStyle name="Финансовый 2 7 2 2" xfId="250" xr:uid="{00000000-0005-0000-0000-0000CB000000}"/>
    <cellStyle name="Финансовый 2 7 3" xfId="86" xr:uid="{00000000-0005-0000-0000-0000CC000000}"/>
    <cellStyle name="Финансовый 2 7 3 2" xfId="226" xr:uid="{00000000-0005-0000-0000-0000CD000000}"/>
    <cellStyle name="Финансовый 2 7 4" xfId="183" xr:uid="{00000000-0005-0000-0000-0000CE000000}"/>
    <cellStyle name="Финансовый 2 8" xfId="42" xr:uid="{00000000-0005-0000-0000-0000CF000000}"/>
    <cellStyle name="Финансовый 2 8 2" xfId="113" xr:uid="{00000000-0005-0000-0000-0000D0000000}"/>
    <cellStyle name="Финансовый 2 8 2 2" xfId="253" xr:uid="{00000000-0005-0000-0000-0000D1000000}"/>
    <cellStyle name="Финансовый 2 8 3" xfId="89" xr:uid="{00000000-0005-0000-0000-0000D2000000}"/>
    <cellStyle name="Финансовый 2 8 3 2" xfId="229" xr:uid="{00000000-0005-0000-0000-0000D3000000}"/>
    <cellStyle name="Финансовый 2 8 4" xfId="186" xr:uid="{00000000-0005-0000-0000-0000D4000000}"/>
    <cellStyle name="Финансовый 2 9" xfId="54" xr:uid="{00000000-0005-0000-0000-0000D5000000}"/>
    <cellStyle name="Финансовый 2 9 2" xfId="124" xr:uid="{00000000-0005-0000-0000-0000D6000000}"/>
    <cellStyle name="Финансовый 2 9 2 2" xfId="264" xr:uid="{00000000-0005-0000-0000-0000D7000000}"/>
    <cellStyle name="Финансовый 2 9 3" xfId="143" xr:uid="{00000000-0005-0000-0000-0000D8000000}"/>
    <cellStyle name="Финансовый 2 9 3 2" xfId="278" xr:uid="{00000000-0005-0000-0000-0000D9000000}"/>
    <cellStyle name="Финансовый 2 9 4" xfId="155" xr:uid="{00000000-0005-0000-0000-0000DA000000}"/>
    <cellStyle name="Финансовый 2 9 4 2" xfId="287" xr:uid="{00000000-0005-0000-0000-0000DB000000}"/>
    <cellStyle name="Финансовый 2 9 5" xfId="197" xr:uid="{00000000-0005-0000-0000-0000DC000000}"/>
    <cellStyle name="Финансовый 2 9 6" xfId="166" xr:uid="{00000000-0005-0000-0000-0000DD000000}"/>
    <cellStyle name="Финансовый 3" xfId="45" xr:uid="{00000000-0005-0000-0000-0000DE000000}"/>
    <cellStyle name="Финансовый 3 2" xfId="60" xr:uid="{00000000-0005-0000-0000-0000DF000000}"/>
    <cellStyle name="Финансовый 3 2 2" xfId="63" xr:uid="{00000000-0005-0000-0000-0000E0000000}"/>
    <cellStyle name="Финансовый 3 2 2 2" xfId="70" xr:uid="{00000000-0005-0000-0000-0000E1000000}"/>
    <cellStyle name="Финансовый 3 2 2 2 2" xfId="210" xr:uid="{00000000-0005-0000-0000-0000E2000000}"/>
    <cellStyle name="Финансовый 3 2 2 3" xfId="204" xr:uid="{00000000-0005-0000-0000-0000E3000000}"/>
    <cellStyle name="Финансовый 3 2 3" xfId="130" xr:uid="{00000000-0005-0000-0000-0000E4000000}"/>
    <cellStyle name="Финансовый 3 2 3 2" xfId="270" xr:uid="{00000000-0005-0000-0000-0000E5000000}"/>
    <cellStyle name="Финансовый 3 2 4" xfId="201" xr:uid="{00000000-0005-0000-0000-0000E6000000}"/>
    <cellStyle name="Финансовый 3 3" xfId="116" xr:uid="{00000000-0005-0000-0000-0000E7000000}"/>
    <cellStyle name="Финансовый 3 3 2" xfId="256" xr:uid="{00000000-0005-0000-0000-0000E8000000}"/>
    <cellStyle name="Финансовый 3 4" xfId="92" xr:uid="{00000000-0005-0000-0000-0000E9000000}"/>
    <cellStyle name="Финансовый 3 4 2" xfId="232" xr:uid="{00000000-0005-0000-0000-0000EA000000}"/>
    <cellStyle name="Финансовый 3 5" xfId="189" xr:uid="{00000000-0005-0000-0000-0000EB000000}"/>
    <cellStyle name="Финансовый 4" xfId="49" xr:uid="{00000000-0005-0000-0000-0000EC000000}"/>
    <cellStyle name="Финансовый 4 2" xfId="51" xr:uid="{00000000-0005-0000-0000-0000ED000000}"/>
    <cellStyle name="Финансовый 4 2 2" xfId="121" xr:uid="{00000000-0005-0000-0000-0000EE000000}"/>
    <cellStyle name="Финансовый 4 2 2 2" xfId="261" xr:uid="{00000000-0005-0000-0000-0000EF000000}"/>
    <cellStyle name="Финансовый 4 2 3" xfId="194" xr:uid="{00000000-0005-0000-0000-0000F0000000}"/>
    <cellStyle name="Финансовый 4 3" xfId="58" xr:uid="{00000000-0005-0000-0000-0000F1000000}"/>
    <cellStyle name="Финансовый 4 3 2" xfId="128" xr:uid="{00000000-0005-0000-0000-0000F2000000}"/>
    <cellStyle name="Финансовый 4 3 2 2" xfId="268" xr:uid="{00000000-0005-0000-0000-0000F3000000}"/>
    <cellStyle name="Финансовый 4 3 3" xfId="141" xr:uid="{00000000-0005-0000-0000-0000F4000000}"/>
    <cellStyle name="Финансовый 4 3 3 2" xfId="276" xr:uid="{00000000-0005-0000-0000-0000F5000000}"/>
    <cellStyle name="Финансовый 4 3 4" xfId="153" xr:uid="{00000000-0005-0000-0000-0000F6000000}"/>
    <cellStyle name="Финансовый 4 3 4 2" xfId="285" xr:uid="{00000000-0005-0000-0000-0000F7000000}"/>
    <cellStyle name="Финансовый 4 3 5" xfId="199" xr:uid="{00000000-0005-0000-0000-0000F8000000}"/>
    <cellStyle name="Финансовый 4 3 6" xfId="164" xr:uid="{00000000-0005-0000-0000-0000F9000000}"/>
    <cellStyle name="Финансовый 4 4" xfId="119" xr:uid="{00000000-0005-0000-0000-0000FA000000}"/>
    <cellStyle name="Финансовый 4 4 2" xfId="259" xr:uid="{00000000-0005-0000-0000-0000FB000000}"/>
    <cellStyle name="Финансовый 4 5" xfId="95" xr:uid="{00000000-0005-0000-0000-0000FC000000}"/>
    <cellStyle name="Финансовый 4 5 2" xfId="235" xr:uid="{00000000-0005-0000-0000-0000FD000000}"/>
    <cellStyle name="Финансовый 4 6" xfId="192" xr:uid="{00000000-0005-0000-0000-0000FE000000}"/>
    <cellStyle name="Финансовый 5" xfId="53" xr:uid="{00000000-0005-0000-0000-0000FF000000}"/>
    <cellStyle name="Финансовый 5 2" xfId="57" xr:uid="{00000000-0005-0000-0000-000000010000}"/>
    <cellStyle name="Финансовый 5 2 2" xfId="127" xr:uid="{00000000-0005-0000-0000-000001010000}"/>
    <cellStyle name="Финансовый 5 2 2 2" xfId="267" xr:uid="{00000000-0005-0000-0000-000002010000}"/>
    <cellStyle name="Финансовый 5 2 3" xfId="144" xr:uid="{00000000-0005-0000-0000-000003010000}"/>
    <cellStyle name="Финансовый 5 2 3 2" xfId="279" xr:uid="{00000000-0005-0000-0000-000004010000}"/>
    <cellStyle name="Финансовый 5 2 4" xfId="156" xr:uid="{00000000-0005-0000-0000-000005010000}"/>
    <cellStyle name="Финансовый 5 2 4 2" xfId="288" xr:uid="{00000000-0005-0000-0000-000006010000}"/>
    <cellStyle name="Финансовый 5 2 5" xfId="198" xr:uid="{00000000-0005-0000-0000-000007010000}"/>
    <cellStyle name="Финансовый 5 2 6" xfId="167" xr:uid="{00000000-0005-0000-0000-000008010000}"/>
    <cellStyle name="Финансовый 5 3" xfId="123" xr:uid="{00000000-0005-0000-0000-000009010000}"/>
    <cellStyle name="Финансовый 5 3 2" xfId="263" xr:uid="{00000000-0005-0000-0000-00000A010000}"/>
    <cellStyle name="Финансовый 5 4" xfId="196" xr:uid="{00000000-0005-0000-0000-00000B010000}"/>
    <cellStyle name="Финансовый 6" xfId="66" xr:uid="{00000000-0005-0000-0000-00000C010000}"/>
    <cellStyle name="Финансовый 6 2" xfId="114" xr:uid="{00000000-0005-0000-0000-00000D010000}"/>
    <cellStyle name="Финансовый 6 2 2" xfId="254" xr:uid="{00000000-0005-0000-0000-00000E010000}"/>
    <cellStyle name="Финансовый 6 3" xfId="207" xr:uid="{00000000-0005-0000-0000-00000F010000}"/>
    <cellStyle name="Финансовый 7" xfId="38" xr:uid="{00000000-0005-0000-0000-000010010000}"/>
    <cellStyle name="Финансовый 7 2" xfId="109" xr:uid="{00000000-0005-0000-0000-000011010000}"/>
    <cellStyle name="Финансовый 7 2 2" xfId="249" xr:uid="{00000000-0005-0000-0000-000012010000}"/>
    <cellStyle name="Финансовый 7 3" xfId="85" xr:uid="{00000000-0005-0000-0000-000013010000}"/>
    <cellStyle name="Финансовый 7 3 2" xfId="225" xr:uid="{00000000-0005-0000-0000-000014010000}"/>
    <cellStyle name="Финансовый 7 4" xfId="182" xr:uid="{00000000-0005-0000-0000-000015010000}"/>
    <cellStyle name="Финансовый 8" xfId="41" xr:uid="{00000000-0005-0000-0000-000016010000}"/>
    <cellStyle name="Финансовый 8 2" xfId="112" xr:uid="{00000000-0005-0000-0000-000017010000}"/>
    <cellStyle name="Финансовый 8 2 2" xfId="252" xr:uid="{00000000-0005-0000-0000-000018010000}"/>
    <cellStyle name="Финансовый 8 3" xfId="88" xr:uid="{00000000-0005-0000-0000-000019010000}"/>
    <cellStyle name="Финансовый 8 3 2" xfId="228" xr:uid="{00000000-0005-0000-0000-00001A010000}"/>
    <cellStyle name="Финансовый 8 4" xfId="185" xr:uid="{00000000-0005-0000-0000-00001B010000}"/>
    <cellStyle name="Финансовый 9" xfId="90" xr:uid="{00000000-0005-0000-0000-00001C010000}"/>
    <cellStyle name="Финансовый 9 2" xfId="138" xr:uid="{00000000-0005-0000-0000-00001D010000}"/>
    <cellStyle name="Финансовый 9 2 2" xfId="273" xr:uid="{00000000-0005-0000-0000-00001E010000}"/>
    <cellStyle name="Финансовый 9 3" xfId="150" xr:uid="{00000000-0005-0000-0000-00001F010000}"/>
    <cellStyle name="Финансовый 9 3 2" xfId="282" xr:uid="{00000000-0005-0000-0000-000020010000}"/>
    <cellStyle name="Финансовый 9 4" xfId="230" xr:uid="{00000000-0005-0000-0000-000021010000}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4"/>
  <sheetViews>
    <sheetView tabSelected="1" topLeftCell="A58" zoomScaleNormal="100" zoomScaleSheetLayoutView="90" workbookViewId="0">
      <selection activeCell="J62" sqref="J62"/>
    </sheetView>
  </sheetViews>
  <sheetFormatPr defaultColWidth="9.140625" defaultRowHeight="18.75" x14ac:dyDescent="0.3"/>
  <cols>
    <col min="1" max="1" width="1.7109375" style="6" customWidth="1"/>
    <col min="2" max="2" width="5.7109375" style="44" customWidth="1"/>
    <col min="3" max="3" width="60.42578125" style="45" customWidth="1"/>
    <col min="4" max="4" width="8" style="44" customWidth="1"/>
    <col min="5" max="5" width="9.140625" style="6" customWidth="1"/>
    <col min="6" max="6" width="14" style="46" customWidth="1"/>
    <col min="7" max="7" width="9" style="46" customWidth="1"/>
    <col min="8" max="8" width="13.5703125" style="46" customWidth="1"/>
    <col min="9" max="9" width="23.7109375" style="6" customWidth="1"/>
    <col min="10" max="10" width="56.42578125" style="9" customWidth="1"/>
    <col min="11" max="11" width="13.42578125" style="47" customWidth="1"/>
    <col min="12" max="16384" width="9.140625" style="6"/>
  </cols>
  <sheetData>
    <row r="1" spans="2:11" ht="20.25" x14ac:dyDescent="0.25">
      <c r="B1" s="119" t="s">
        <v>45</v>
      </c>
      <c r="C1" s="119"/>
      <c r="D1" s="119"/>
      <c r="E1" s="119"/>
      <c r="F1" s="119"/>
      <c r="G1" s="119"/>
      <c r="H1" s="119"/>
      <c r="I1" s="119"/>
      <c r="J1" s="119"/>
      <c r="K1" s="119"/>
    </row>
    <row r="2" spans="2:11" ht="23.25" thickBot="1" x14ac:dyDescent="0.3">
      <c r="B2" s="7"/>
      <c r="C2" s="6"/>
      <c r="D2" s="7"/>
      <c r="E2" s="8"/>
      <c r="F2" s="8"/>
      <c r="G2" s="8"/>
      <c r="H2" s="8"/>
      <c r="K2" s="67" t="s">
        <v>56</v>
      </c>
    </row>
    <row r="3" spans="2:11" ht="15.75" customHeight="1" x14ac:dyDescent="0.25">
      <c r="B3" s="120" t="s">
        <v>46</v>
      </c>
      <c r="C3" s="122" t="s">
        <v>47</v>
      </c>
      <c r="D3" s="122" t="s">
        <v>48</v>
      </c>
      <c r="E3" s="124" t="s">
        <v>49</v>
      </c>
      <c r="F3" s="125"/>
      <c r="G3" s="126" t="s">
        <v>50</v>
      </c>
      <c r="H3" s="127"/>
      <c r="I3" s="128" t="s">
        <v>53</v>
      </c>
      <c r="J3" s="128" t="s">
        <v>54</v>
      </c>
      <c r="K3" s="130" t="s">
        <v>55</v>
      </c>
    </row>
    <row r="4" spans="2:11" ht="68.25" customHeight="1" thickBot="1" x14ac:dyDescent="0.3">
      <c r="B4" s="121"/>
      <c r="C4" s="123"/>
      <c r="D4" s="123"/>
      <c r="E4" s="65" t="s">
        <v>51</v>
      </c>
      <c r="F4" s="108" t="s">
        <v>52</v>
      </c>
      <c r="G4" s="65" t="s">
        <v>51</v>
      </c>
      <c r="H4" s="108" t="s">
        <v>52</v>
      </c>
      <c r="I4" s="129"/>
      <c r="J4" s="129"/>
      <c r="K4" s="131"/>
    </row>
    <row r="5" spans="2:11" ht="16.5" thickBot="1" x14ac:dyDescent="0.3">
      <c r="B5" s="57"/>
      <c r="C5" s="54" t="s">
        <v>80</v>
      </c>
      <c r="D5" s="31"/>
      <c r="E5" s="26"/>
      <c r="F5" s="26">
        <f>F6+F12+F20+F50+F63</f>
        <v>7770846.3200459406</v>
      </c>
      <c r="G5" s="26">
        <f>G6+G12+G20+G50</f>
        <v>69</v>
      </c>
      <c r="H5" s="26">
        <f>H6+H12+H20+H50+H63</f>
        <v>6629148.4905767869</v>
      </c>
      <c r="I5" s="27"/>
      <c r="J5" s="32"/>
      <c r="K5" s="33"/>
    </row>
    <row r="6" spans="2:11" ht="16.5" thickBot="1" x14ac:dyDescent="0.3">
      <c r="B6" s="53">
        <v>1</v>
      </c>
      <c r="C6" s="55" t="s">
        <v>81</v>
      </c>
      <c r="D6" s="20"/>
      <c r="E6" s="21"/>
      <c r="F6" s="21">
        <f>SUM(F7:F11)</f>
        <v>193044.122</v>
      </c>
      <c r="G6" s="21">
        <f>SUM(G7:G11)</f>
        <v>69</v>
      </c>
      <c r="H6" s="21">
        <f>SUM(H7:H11)</f>
        <v>153632.8468</v>
      </c>
      <c r="I6" s="22"/>
      <c r="J6" s="23"/>
      <c r="K6" s="24"/>
    </row>
    <row r="7" spans="2:11" ht="31.5" x14ac:dyDescent="0.25">
      <c r="B7" s="64" t="s">
        <v>0</v>
      </c>
      <c r="C7" s="38" t="s">
        <v>82</v>
      </c>
      <c r="D7" s="25" t="s">
        <v>74</v>
      </c>
      <c r="E7" s="3">
        <v>47</v>
      </c>
      <c r="F7" s="3">
        <v>75990</v>
      </c>
      <c r="G7" s="3">
        <v>47</v>
      </c>
      <c r="H7" s="77">
        <v>62253.946799999998</v>
      </c>
      <c r="I7" s="17" t="s">
        <v>66</v>
      </c>
      <c r="J7" s="42" t="s">
        <v>63</v>
      </c>
      <c r="K7" s="49" t="s">
        <v>57</v>
      </c>
    </row>
    <row r="8" spans="2:11" ht="15.75" x14ac:dyDescent="0.25">
      <c r="B8" s="48" t="s">
        <v>1</v>
      </c>
      <c r="C8" s="12" t="s">
        <v>83</v>
      </c>
      <c r="D8" s="13" t="s">
        <v>74</v>
      </c>
      <c r="E8" s="4">
        <v>1</v>
      </c>
      <c r="F8" s="1">
        <v>10291</v>
      </c>
      <c r="G8" s="4">
        <v>1</v>
      </c>
      <c r="H8" s="4">
        <v>9775.9</v>
      </c>
      <c r="I8" s="14" t="s">
        <v>67</v>
      </c>
      <c r="J8" s="42" t="s">
        <v>63</v>
      </c>
      <c r="K8" s="16" t="s">
        <v>58</v>
      </c>
    </row>
    <row r="9" spans="2:11" ht="31.5" x14ac:dyDescent="0.25">
      <c r="B9" s="48" t="s">
        <v>2</v>
      </c>
      <c r="C9" s="12" t="s">
        <v>84</v>
      </c>
      <c r="D9" s="13" t="s">
        <v>75</v>
      </c>
      <c r="E9" s="4">
        <v>6</v>
      </c>
      <c r="F9" s="1">
        <v>34526</v>
      </c>
      <c r="G9" s="4">
        <v>6</v>
      </c>
      <c r="H9" s="4">
        <f>F9</f>
        <v>34526</v>
      </c>
      <c r="I9" s="17" t="s">
        <v>73</v>
      </c>
      <c r="J9" s="42" t="s">
        <v>63</v>
      </c>
      <c r="K9" s="16" t="s">
        <v>58</v>
      </c>
    </row>
    <row r="10" spans="2:11" ht="31.5" customHeight="1" x14ac:dyDescent="0.25">
      <c r="B10" s="48" t="s">
        <v>7</v>
      </c>
      <c r="C10" s="17" t="s">
        <v>85</v>
      </c>
      <c r="D10" s="18" t="s">
        <v>75</v>
      </c>
      <c r="E10" s="4">
        <v>5</v>
      </c>
      <c r="F10" s="1">
        <v>64670.122000000003</v>
      </c>
      <c r="G10" s="4">
        <v>5</v>
      </c>
      <c r="H10" s="4">
        <v>39900</v>
      </c>
      <c r="I10" s="15" t="s">
        <v>73</v>
      </c>
      <c r="J10" s="42" t="s">
        <v>63</v>
      </c>
      <c r="K10" s="16" t="s">
        <v>58</v>
      </c>
    </row>
    <row r="11" spans="2:11" ht="16.5" thickBot="1" x14ac:dyDescent="0.3">
      <c r="B11" s="48" t="s">
        <v>8</v>
      </c>
      <c r="C11" s="17" t="s">
        <v>86</v>
      </c>
      <c r="D11" s="18" t="s">
        <v>74</v>
      </c>
      <c r="E11" s="4">
        <v>10</v>
      </c>
      <c r="F11" s="1">
        <v>7567</v>
      </c>
      <c r="G11" s="4">
        <v>10</v>
      </c>
      <c r="H11" s="4">
        <v>7177</v>
      </c>
      <c r="I11" s="15" t="s">
        <v>71</v>
      </c>
      <c r="J11" s="42" t="s">
        <v>63</v>
      </c>
      <c r="K11" s="16" t="s">
        <v>58</v>
      </c>
    </row>
    <row r="12" spans="2:11" ht="32.25" thickBot="1" x14ac:dyDescent="0.3">
      <c r="B12" s="19" t="s">
        <v>3</v>
      </c>
      <c r="C12" s="109" t="s">
        <v>87</v>
      </c>
      <c r="D12" s="20"/>
      <c r="E12" s="21"/>
      <c r="F12" s="21">
        <f>SUM(F13:F19)</f>
        <v>390572</v>
      </c>
      <c r="G12" s="21">
        <f>SUM(G15:G18)</f>
        <v>0</v>
      </c>
      <c r="H12" s="21">
        <f>SUM(H13:H19)</f>
        <v>320014.18888571428</v>
      </c>
      <c r="I12" s="22"/>
      <c r="J12" s="23"/>
      <c r="K12" s="24"/>
    </row>
    <row r="13" spans="2:11" ht="24" customHeight="1" x14ac:dyDescent="0.25">
      <c r="B13" s="133" t="s">
        <v>4</v>
      </c>
      <c r="C13" s="134" t="s">
        <v>88</v>
      </c>
      <c r="D13" s="25" t="s">
        <v>76</v>
      </c>
      <c r="E13" s="25">
        <v>1</v>
      </c>
      <c r="F13" s="3">
        <v>30919</v>
      </c>
      <c r="G13" s="71"/>
      <c r="H13" s="3">
        <v>27606.056</v>
      </c>
      <c r="I13" s="135" t="s">
        <v>66</v>
      </c>
      <c r="J13" s="136" t="s">
        <v>63</v>
      </c>
      <c r="K13" s="137" t="s">
        <v>59</v>
      </c>
    </row>
    <row r="14" spans="2:11" ht="21.75" customHeight="1" x14ac:dyDescent="0.25">
      <c r="B14" s="112"/>
      <c r="C14" s="134"/>
      <c r="D14" s="13" t="s">
        <v>77</v>
      </c>
      <c r="E14" s="13">
        <v>1</v>
      </c>
      <c r="F14" s="4">
        <v>1002</v>
      </c>
      <c r="G14" s="10"/>
      <c r="H14" s="4">
        <v>1001.768</v>
      </c>
      <c r="I14" s="118"/>
      <c r="J14" s="132"/>
      <c r="K14" s="137"/>
    </row>
    <row r="15" spans="2:11" ht="21" customHeight="1" x14ac:dyDescent="0.25">
      <c r="B15" s="113"/>
      <c r="C15" s="135"/>
      <c r="D15" s="13" t="s">
        <v>78</v>
      </c>
      <c r="E15" s="13">
        <v>1</v>
      </c>
      <c r="F15" s="4">
        <v>346</v>
      </c>
      <c r="G15" s="10"/>
      <c r="H15" s="4">
        <v>346.29259999999999</v>
      </c>
      <c r="I15" s="118"/>
      <c r="J15" s="132"/>
      <c r="K15" s="138"/>
    </row>
    <row r="16" spans="2:11" ht="15.75" customHeight="1" x14ac:dyDescent="0.25">
      <c r="B16" s="117" t="s">
        <v>35</v>
      </c>
      <c r="C16" s="118" t="s">
        <v>89</v>
      </c>
      <c r="D16" s="13" t="s">
        <v>76</v>
      </c>
      <c r="E16" s="13">
        <v>1</v>
      </c>
      <c r="F16" s="4">
        <v>25086</v>
      </c>
      <c r="G16" s="10"/>
      <c r="H16" s="4">
        <v>25085.8</v>
      </c>
      <c r="I16" s="118" t="s">
        <v>66</v>
      </c>
      <c r="J16" s="132" t="s">
        <v>63</v>
      </c>
      <c r="K16" s="139" t="s">
        <v>59</v>
      </c>
    </row>
    <row r="17" spans="2:11" ht="15.75" x14ac:dyDescent="0.25">
      <c r="B17" s="117"/>
      <c r="C17" s="118"/>
      <c r="D17" s="13" t="s">
        <v>77</v>
      </c>
      <c r="E17" s="13">
        <v>1</v>
      </c>
      <c r="F17" s="4">
        <v>725</v>
      </c>
      <c r="G17" s="10"/>
      <c r="H17" s="4">
        <v>725.46428571428567</v>
      </c>
      <c r="I17" s="118"/>
      <c r="J17" s="132"/>
      <c r="K17" s="137"/>
    </row>
    <row r="18" spans="2:11" ht="32.25" customHeight="1" x14ac:dyDescent="0.25">
      <c r="B18" s="117"/>
      <c r="C18" s="118"/>
      <c r="D18" s="13" t="s">
        <v>78</v>
      </c>
      <c r="E18" s="13">
        <v>1</v>
      </c>
      <c r="F18" s="4">
        <v>251</v>
      </c>
      <c r="G18" s="10"/>
      <c r="H18" s="4">
        <v>250.80799999999999</v>
      </c>
      <c r="I18" s="118"/>
      <c r="J18" s="132"/>
      <c r="K18" s="138"/>
    </row>
    <row r="19" spans="2:11" ht="32.25" thickBot="1" x14ac:dyDescent="0.3">
      <c r="B19" s="63" t="s">
        <v>36</v>
      </c>
      <c r="C19" s="62" t="s">
        <v>90</v>
      </c>
      <c r="D19" s="40" t="s">
        <v>79</v>
      </c>
      <c r="E19" s="40">
        <v>1</v>
      </c>
      <c r="F19" s="2">
        <v>332243</v>
      </c>
      <c r="G19" s="52"/>
      <c r="H19" s="2">
        <v>264998</v>
      </c>
      <c r="I19" s="62" t="s">
        <v>66</v>
      </c>
      <c r="J19" s="66" t="s">
        <v>63</v>
      </c>
      <c r="K19" s="68" t="s">
        <v>59</v>
      </c>
    </row>
    <row r="20" spans="2:11" ht="16.5" thickBot="1" x14ac:dyDescent="0.3">
      <c r="B20" s="19" t="s">
        <v>37</v>
      </c>
      <c r="C20" s="110" t="s">
        <v>91</v>
      </c>
      <c r="D20" s="56"/>
      <c r="E20" s="72"/>
      <c r="F20" s="21">
        <f>SUM(F21:F49)</f>
        <v>5207829.0761414394</v>
      </c>
      <c r="G20" s="21">
        <f>SUM(G24:G49)</f>
        <v>0</v>
      </c>
      <c r="H20" s="21">
        <f>SUM(H21:H49)</f>
        <v>4346512.8806482153</v>
      </c>
      <c r="I20" s="73"/>
      <c r="J20" s="23"/>
      <c r="K20" s="24"/>
    </row>
    <row r="21" spans="2:11" ht="19.5" customHeight="1" x14ac:dyDescent="0.25">
      <c r="B21" s="113" t="s">
        <v>5</v>
      </c>
      <c r="C21" s="116" t="s">
        <v>92</v>
      </c>
      <c r="D21" s="25" t="s">
        <v>76</v>
      </c>
      <c r="E21" s="82">
        <v>1.4</v>
      </c>
      <c r="F21" s="3">
        <v>233452</v>
      </c>
      <c r="G21" s="3"/>
      <c r="H21" s="3"/>
      <c r="I21" s="144" t="s">
        <v>67</v>
      </c>
      <c r="J21" s="141" t="s">
        <v>64</v>
      </c>
      <c r="K21" s="146"/>
    </row>
    <row r="22" spans="2:11" ht="19.5" customHeight="1" x14ac:dyDescent="0.25">
      <c r="B22" s="117"/>
      <c r="C22" s="140"/>
      <c r="D22" s="13" t="s">
        <v>77</v>
      </c>
      <c r="E22" s="4">
        <v>1</v>
      </c>
      <c r="F22" s="4">
        <v>7564</v>
      </c>
      <c r="G22" s="4"/>
      <c r="H22" s="4"/>
      <c r="I22" s="144"/>
      <c r="J22" s="142"/>
      <c r="K22" s="146"/>
    </row>
    <row r="23" spans="2:11" ht="20.25" customHeight="1" x14ac:dyDescent="0.25">
      <c r="B23" s="117"/>
      <c r="C23" s="140"/>
      <c r="D23" s="13" t="s">
        <v>78</v>
      </c>
      <c r="E23" s="4">
        <v>1</v>
      </c>
      <c r="F23" s="4">
        <v>2615</v>
      </c>
      <c r="G23" s="4"/>
      <c r="H23" s="4"/>
      <c r="I23" s="145"/>
      <c r="J23" s="143"/>
      <c r="K23" s="147"/>
    </row>
    <row r="24" spans="2:11" ht="31.5" x14ac:dyDescent="0.25">
      <c r="B24" s="48" t="s">
        <v>6</v>
      </c>
      <c r="C24" s="12" t="s">
        <v>93</v>
      </c>
      <c r="D24" s="36" t="s">
        <v>23</v>
      </c>
      <c r="E24" s="74">
        <v>23.27</v>
      </c>
      <c r="F24" s="5">
        <v>161287</v>
      </c>
      <c r="G24" s="5"/>
      <c r="H24" s="37">
        <v>141850.13800000001</v>
      </c>
      <c r="I24" s="29" t="s">
        <v>71</v>
      </c>
      <c r="J24" s="29" t="s">
        <v>63</v>
      </c>
      <c r="K24" s="50" t="s">
        <v>57</v>
      </c>
    </row>
    <row r="25" spans="2:11" ht="31.5" x14ac:dyDescent="0.25">
      <c r="B25" s="48" t="s">
        <v>19</v>
      </c>
      <c r="C25" s="12" t="s">
        <v>94</v>
      </c>
      <c r="D25" s="18" t="s">
        <v>23</v>
      </c>
      <c r="E25" s="75">
        <v>21.54</v>
      </c>
      <c r="F25" s="4">
        <v>71273</v>
      </c>
      <c r="G25" s="4"/>
      <c r="H25" s="35">
        <v>76148.100000000006</v>
      </c>
      <c r="I25" s="12" t="s">
        <v>68</v>
      </c>
      <c r="J25" s="12" t="s">
        <v>63</v>
      </c>
      <c r="K25" s="50" t="s">
        <v>59</v>
      </c>
    </row>
    <row r="26" spans="2:11" ht="15.75" x14ac:dyDescent="0.25">
      <c r="B26" s="111" t="s">
        <v>34</v>
      </c>
      <c r="C26" s="114" t="s">
        <v>95</v>
      </c>
      <c r="D26" s="25" t="s">
        <v>76</v>
      </c>
      <c r="E26" s="4">
        <v>54</v>
      </c>
      <c r="F26" s="4">
        <v>621584</v>
      </c>
      <c r="G26" s="4"/>
      <c r="H26" s="35">
        <v>589945.64899999998</v>
      </c>
      <c r="I26" s="114" t="s">
        <v>67</v>
      </c>
      <c r="J26" s="114" t="s">
        <v>62</v>
      </c>
      <c r="K26" s="152" t="s">
        <v>59</v>
      </c>
    </row>
    <row r="27" spans="2:11" ht="15.75" x14ac:dyDescent="0.25">
      <c r="B27" s="112"/>
      <c r="C27" s="115"/>
      <c r="D27" s="13" t="s">
        <v>77</v>
      </c>
      <c r="E27" s="4">
        <v>1</v>
      </c>
      <c r="F27" s="4">
        <v>20139</v>
      </c>
      <c r="G27" s="4"/>
      <c r="H27" s="35">
        <v>18108.224000000002</v>
      </c>
      <c r="I27" s="115"/>
      <c r="J27" s="115"/>
      <c r="K27" s="152"/>
    </row>
    <row r="28" spans="2:11" ht="15.75" x14ac:dyDescent="0.25">
      <c r="B28" s="113"/>
      <c r="C28" s="116"/>
      <c r="D28" s="13" t="s">
        <v>78</v>
      </c>
      <c r="E28" s="4">
        <v>1</v>
      </c>
      <c r="F28" s="4">
        <v>6962</v>
      </c>
      <c r="G28" s="4"/>
      <c r="H28" s="35">
        <v>6955.1487589285707</v>
      </c>
      <c r="I28" s="116"/>
      <c r="J28" s="116"/>
      <c r="K28" s="153"/>
    </row>
    <row r="29" spans="2:11" ht="15.75" x14ac:dyDescent="0.25">
      <c r="B29" s="111" t="s">
        <v>38</v>
      </c>
      <c r="C29" s="114" t="s">
        <v>96</v>
      </c>
      <c r="D29" s="25" t="s">
        <v>76</v>
      </c>
      <c r="E29" s="4">
        <v>1</v>
      </c>
      <c r="F29" s="4">
        <v>191538</v>
      </c>
      <c r="G29" s="4"/>
      <c r="H29" s="35">
        <v>161717.88500000001</v>
      </c>
      <c r="I29" s="114" t="s">
        <v>71</v>
      </c>
      <c r="J29" s="114" t="s">
        <v>62</v>
      </c>
      <c r="K29" s="151" t="s">
        <v>59</v>
      </c>
    </row>
    <row r="30" spans="2:11" ht="15.75" x14ac:dyDescent="0.25">
      <c r="B30" s="112"/>
      <c r="C30" s="115"/>
      <c r="D30" s="13" t="s">
        <v>77</v>
      </c>
      <c r="E30" s="4">
        <v>1</v>
      </c>
      <c r="F30" s="4">
        <v>9420</v>
      </c>
      <c r="G30" s="4"/>
      <c r="H30" s="35">
        <v>4664.3508928571428</v>
      </c>
      <c r="I30" s="115"/>
      <c r="J30" s="115"/>
      <c r="K30" s="152"/>
    </row>
    <row r="31" spans="2:11" ht="15.75" x14ac:dyDescent="0.25">
      <c r="B31" s="113"/>
      <c r="C31" s="116"/>
      <c r="D31" s="13" t="s">
        <v>78</v>
      </c>
      <c r="E31" s="4">
        <v>1</v>
      </c>
      <c r="F31" s="4">
        <v>3115</v>
      </c>
      <c r="G31" s="4"/>
      <c r="H31" s="35">
        <v>1751.6210000000001</v>
      </c>
      <c r="I31" s="116"/>
      <c r="J31" s="116"/>
      <c r="K31" s="153"/>
    </row>
    <row r="32" spans="2:11" ht="15.75" x14ac:dyDescent="0.25">
      <c r="B32" s="111" t="s">
        <v>39</v>
      </c>
      <c r="C32" s="114" t="s">
        <v>97</v>
      </c>
      <c r="D32" s="25" t="s">
        <v>76</v>
      </c>
      <c r="E32" s="4">
        <v>3.33</v>
      </c>
      <c r="F32" s="4">
        <v>51277</v>
      </c>
      <c r="G32" s="4"/>
      <c r="H32" s="35">
        <v>51277.017857142855</v>
      </c>
      <c r="I32" s="114" t="s">
        <v>72</v>
      </c>
      <c r="J32" s="114"/>
      <c r="K32" s="151" t="s">
        <v>57</v>
      </c>
    </row>
    <row r="33" spans="2:11" ht="15.75" x14ac:dyDescent="0.25">
      <c r="B33" s="112"/>
      <c r="C33" s="115"/>
      <c r="D33" s="13" t="s">
        <v>77</v>
      </c>
      <c r="E33" s="4">
        <v>1</v>
      </c>
      <c r="F33" s="4">
        <v>1412</v>
      </c>
      <c r="G33" s="4"/>
      <c r="H33" s="35">
        <v>1412.2170000000001</v>
      </c>
      <c r="I33" s="115"/>
      <c r="J33" s="115"/>
      <c r="K33" s="152"/>
    </row>
    <row r="34" spans="2:11" ht="15.75" x14ac:dyDescent="0.25">
      <c r="B34" s="113"/>
      <c r="C34" s="116"/>
      <c r="D34" s="13" t="s">
        <v>78</v>
      </c>
      <c r="E34" s="4">
        <v>1</v>
      </c>
      <c r="F34" s="4">
        <v>574</v>
      </c>
      <c r="G34" s="4"/>
      <c r="H34" s="35">
        <v>574.3026000000001</v>
      </c>
      <c r="I34" s="116"/>
      <c r="J34" s="116"/>
      <c r="K34" s="153"/>
    </row>
    <row r="35" spans="2:11" ht="31.5" customHeight="1" x14ac:dyDescent="0.25">
      <c r="B35" s="111" t="s">
        <v>40</v>
      </c>
      <c r="C35" s="114" t="s">
        <v>98</v>
      </c>
      <c r="D35" s="25" t="s">
        <v>76</v>
      </c>
      <c r="E35" s="4">
        <v>1</v>
      </c>
      <c r="F35" s="4">
        <v>714842</v>
      </c>
      <c r="G35" s="4"/>
      <c r="H35" s="35">
        <v>528449.58600000001</v>
      </c>
      <c r="I35" s="114" t="s">
        <v>67</v>
      </c>
      <c r="J35" s="114" t="s">
        <v>64</v>
      </c>
      <c r="K35" s="151" t="s">
        <v>59</v>
      </c>
    </row>
    <row r="36" spans="2:11" ht="25.5" customHeight="1" x14ac:dyDescent="0.25">
      <c r="B36" s="112"/>
      <c r="C36" s="115"/>
      <c r="D36" s="13" t="s">
        <v>77</v>
      </c>
      <c r="E36" s="4">
        <v>1</v>
      </c>
      <c r="F36" s="4">
        <v>23161</v>
      </c>
      <c r="G36" s="4"/>
      <c r="H36" s="35">
        <v>15627.503000000001</v>
      </c>
      <c r="I36" s="115"/>
      <c r="J36" s="115"/>
      <c r="K36" s="152"/>
    </row>
    <row r="37" spans="2:11" ht="24" customHeight="1" x14ac:dyDescent="0.25">
      <c r="B37" s="113"/>
      <c r="C37" s="116"/>
      <c r="D37" s="13" t="s">
        <v>78</v>
      </c>
      <c r="E37" s="4">
        <v>1</v>
      </c>
      <c r="F37" s="4">
        <v>8006</v>
      </c>
      <c r="G37" s="4"/>
      <c r="H37" s="35">
        <v>6508.8369910714282</v>
      </c>
      <c r="I37" s="116"/>
      <c r="J37" s="116"/>
      <c r="K37" s="153"/>
    </row>
    <row r="38" spans="2:11" ht="21.75" customHeight="1" x14ac:dyDescent="0.25">
      <c r="B38" s="111" t="s">
        <v>41</v>
      </c>
      <c r="C38" s="114" t="s">
        <v>99</v>
      </c>
      <c r="D38" s="25" t="s">
        <v>76</v>
      </c>
      <c r="E38" s="4">
        <v>1</v>
      </c>
      <c r="F38" s="76">
        <v>634975.02800000005</v>
      </c>
      <c r="G38" s="4"/>
      <c r="H38" s="35">
        <v>462765.93799999997</v>
      </c>
      <c r="I38" s="114" t="s">
        <v>71</v>
      </c>
      <c r="J38" s="114" t="s">
        <v>64</v>
      </c>
      <c r="K38" s="151" t="s">
        <v>59</v>
      </c>
    </row>
    <row r="39" spans="2:11" ht="27.75" customHeight="1" x14ac:dyDescent="0.25">
      <c r="B39" s="112"/>
      <c r="C39" s="115"/>
      <c r="D39" s="13" t="s">
        <v>77</v>
      </c>
      <c r="E39" s="4">
        <v>1</v>
      </c>
      <c r="F39" s="76">
        <v>20573.190999999999</v>
      </c>
      <c r="G39" s="4"/>
      <c r="H39" s="35">
        <v>14179.7927</v>
      </c>
      <c r="I39" s="115"/>
      <c r="J39" s="115"/>
      <c r="K39" s="152"/>
    </row>
    <row r="40" spans="2:11" ht="27" customHeight="1" x14ac:dyDescent="0.25">
      <c r="B40" s="113"/>
      <c r="C40" s="116"/>
      <c r="D40" s="13" t="s">
        <v>78</v>
      </c>
      <c r="E40" s="4">
        <v>1</v>
      </c>
      <c r="F40" s="76">
        <v>7111.72</v>
      </c>
      <c r="G40" s="4"/>
      <c r="H40" s="35">
        <v>5447.5360000000001</v>
      </c>
      <c r="I40" s="116"/>
      <c r="J40" s="116"/>
      <c r="K40" s="153"/>
    </row>
    <row r="41" spans="2:11" ht="21.75" customHeight="1" x14ac:dyDescent="0.25">
      <c r="B41" s="111" t="s">
        <v>42</v>
      </c>
      <c r="C41" s="148" t="s">
        <v>100</v>
      </c>
      <c r="D41" s="25" t="s">
        <v>76</v>
      </c>
      <c r="E41" s="4">
        <v>1</v>
      </c>
      <c r="F41" s="76">
        <v>82693.164183057204</v>
      </c>
      <c r="G41" s="4"/>
      <c r="H41" s="35">
        <v>78558.504000000001</v>
      </c>
      <c r="I41" s="114" t="s">
        <v>66</v>
      </c>
      <c r="J41" s="114" t="s">
        <v>62</v>
      </c>
      <c r="K41" s="151" t="s">
        <v>59</v>
      </c>
    </row>
    <row r="42" spans="2:11" ht="24" customHeight="1" x14ac:dyDescent="0.25">
      <c r="B42" s="112"/>
      <c r="C42" s="149"/>
      <c r="D42" s="13" t="s">
        <v>77</v>
      </c>
      <c r="E42" s="4">
        <v>1</v>
      </c>
      <c r="F42" s="76">
        <v>2679.2585195310539</v>
      </c>
      <c r="G42" s="4"/>
      <c r="H42" s="35">
        <v>2411.3330000000001</v>
      </c>
      <c r="I42" s="115"/>
      <c r="J42" s="115"/>
      <c r="K42" s="152"/>
    </row>
    <row r="43" spans="2:11" ht="18.75" customHeight="1" x14ac:dyDescent="0.25">
      <c r="B43" s="113"/>
      <c r="C43" s="150"/>
      <c r="D43" s="13" t="s">
        <v>78</v>
      </c>
      <c r="E43" s="4">
        <v>1</v>
      </c>
      <c r="F43" s="76">
        <v>926.16343885024082</v>
      </c>
      <c r="G43" s="4"/>
      <c r="H43" s="35">
        <v>926.16300000000001</v>
      </c>
      <c r="I43" s="116"/>
      <c r="J43" s="116"/>
      <c r="K43" s="153"/>
    </row>
    <row r="44" spans="2:11" ht="19.5" customHeight="1" x14ac:dyDescent="0.25">
      <c r="B44" s="111" t="s">
        <v>43</v>
      </c>
      <c r="C44" s="148" t="s">
        <v>101</v>
      </c>
      <c r="D44" s="25" t="s">
        <v>76</v>
      </c>
      <c r="E44" s="4">
        <v>1</v>
      </c>
      <c r="F44" s="76">
        <v>1505419.459</v>
      </c>
      <c r="G44" s="4"/>
      <c r="H44" s="78">
        <v>1430148.088</v>
      </c>
      <c r="I44" s="114" t="s">
        <v>70</v>
      </c>
      <c r="J44" s="114" t="s">
        <v>62</v>
      </c>
      <c r="K44" s="151" t="s">
        <v>59</v>
      </c>
    </row>
    <row r="45" spans="2:11" ht="21" customHeight="1" x14ac:dyDescent="0.25">
      <c r="B45" s="112"/>
      <c r="C45" s="149"/>
      <c r="D45" s="13" t="s">
        <v>77</v>
      </c>
      <c r="E45" s="4">
        <v>1</v>
      </c>
      <c r="F45" s="76">
        <v>39743.074000000001</v>
      </c>
      <c r="G45" s="4"/>
      <c r="H45" s="35">
        <v>35768.764750000002</v>
      </c>
      <c r="I45" s="115"/>
      <c r="J45" s="115"/>
      <c r="K45" s="152"/>
    </row>
    <row r="46" spans="2:11" ht="23.25" customHeight="1" x14ac:dyDescent="0.25">
      <c r="B46" s="113"/>
      <c r="C46" s="150"/>
      <c r="D46" s="13" t="s">
        <v>78</v>
      </c>
      <c r="E46" s="4">
        <v>1</v>
      </c>
      <c r="F46" s="76">
        <v>13699.316999999999</v>
      </c>
      <c r="G46" s="4"/>
      <c r="H46" s="35">
        <v>13699.316964285714</v>
      </c>
      <c r="I46" s="116"/>
      <c r="J46" s="116"/>
      <c r="K46" s="153"/>
    </row>
    <row r="47" spans="2:11" ht="15.75" x14ac:dyDescent="0.25">
      <c r="B47" s="111" t="s">
        <v>44</v>
      </c>
      <c r="C47" s="148" t="s">
        <v>102</v>
      </c>
      <c r="D47" s="25" t="s">
        <v>76</v>
      </c>
      <c r="E47" s="4">
        <v>1</v>
      </c>
      <c r="F47" s="76">
        <v>739543.6</v>
      </c>
      <c r="G47" s="4"/>
      <c r="H47" s="35">
        <v>669187</v>
      </c>
      <c r="I47" s="114" t="s">
        <v>67</v>
      </c>
      <c r="J47" s="114" t="s">
        <v>62</v>
      </c>
      <c r="K47" s="151" t="s">
        <v>59</v>
      </c>
    </row>
    <row r="48" spans="2:11" ht="15.75" x14ac:dyDescent="0.25">
      <c r="B48" s="112"/>
      <c r="C48" s="149"/>
      <c r="D48" s="13" t="s">
        <v>77</v>
      </c>
      <c r="E48" s="4">
        <v>1</v>
      </c>
      <c r="F48" s="76">
        <v>23961.213</v>
      </c>
      <c r="G48" s="4"/>
      <c r="H48" s="35">
        <v>20540.505999999998</v>
      </c>
      <c r="I48" s="115"/>
      <c r="J48" s="115"/>
      <c r="K48" s="152"/>
    </row>
    <row r="49" spans="2:11" ht="16.5" thickBot="1" x14ac:dyDescent="0.3">
      <c r="B49" s="112"/>
      <c r="C49" s="149"/>
      <c r="D49" s="40" t="s">
        <v>78</v>
      </c>
      <c r="E49" s="2">
        <v>1</v>
      </c>
      <c r="F49" s="81">
        <v>8282.8880000000008</v>
      </c>
      <c r="G49" s="2"/>
      <c r="H49" s="83">
        <v>7889.3581339285702</v>
      </c>
      <c r="I49" s="115"/>
      <c r="J49" s="115"/>
      <c r="K49" s="152"/>
    </row>
    <row r="50" spans="2:11" ht="16.5" thickBot="1" x14ac:dyDescent="0.3">
      <c r="B50" s="53">
        <v>4</v>
      </c>
      <c r="C50" s="109" t="s">
        <v>103</v>
      </c>
      <c r="D50" s="20"/>
      <c r="E50" s="21"/>
      <c r="F50" s="21">
        <f>SUM(F51:F62)</f>
        <v>261196.04290450155</v>
      </c>
      <c r="G50" s="21"/>
      <c r="H50" s="21">
        <f>SUM(H51:H62)-1</f>
        <v>162907.8175</v>
      </c>
      <c r="I50" s="60"/>
      <c r="J50" s="23"/>
      <c r="K50" s="24"/>
    </row>
    <row r="51" spans="2:11" ht="18.75" customHeight="1" x14ac:dyDescent="0.25">
      <c r="B51" s="64" t="s">
        <v>9</v>
      </c>
      <c r="C51" s="106" t="s">
        <v>104</v>
      </c>
      <c r="D51" s="51" t="s">
        <v>79</v>
      </c>
      <c r="E51" s="5">
        <v>1</v>
      </c>
      <c r="F51" s="5">
        <v>11878.65</v>
      </c>
      <c r="G51" s="5"/>
      <c r="H51" s="3">
        <v>10690.68</v>
      </c>
      <c r="I51" s="115" t="s">
        <v>66</v>
      </c>
      <c r="J51" s="42" t="s">
        <v>62</v>
      </c>
      <c r="K51" s="49" t="s">
        <v>59</v>
      </c>
    </row>
    <row r="52" spans="2:11" ht="15.75" x14ac:dyDescent="0.25">
      <c r="B52" s="48" t="s">
        <v>10</v>
      </c>
      <c r="C52" s="107" t="s">
        <v>105</v>
      </c>
      <c r="D52" s="13" t="s">
        <v>79</v>
      </c>
      <c r="E52" s="4">
        <v>1</v>
      </c>
      <c r="F52" s="4">
        <v>1164</v>
      </c>
      <c r="G52" s="4"/>
      <c r="H52" s="4">
        <v>1164</v>
      </c>
      <c r="I52" s="115"/>
      <c r="J52" s="15" t="s">
        <v>62</v>
      </c>
      <c r="K52" s="16" t="s">
        <v>59</v>
      </c>
    </row>
    <row r="53" spans="2:11" ht="15.75" x14ac:dyDescent="0.25">
      <c r="B53" s="48" t="s">
        <v>11</v>
      </c>
      <c r="C53" s="107" t="s">
        <v>106</v>
      </c>
      <c r="D53" s="13" t="s">
        <v>79</v>
      </c>
      <c r="E53" s="4">
        <v>1</v>
      </c>
      <c r="F53" s="4">
        <v>31984.199999999997</v>
      </c>
      <c r="G53" s="4"/>
      <c r="H53" s="4">
        <v>28785</v>
      </c>
      <c r="I53" s="115"/>
      <c r="J53" s="15" t="s">
        <v>62</v>
      </c>
      <c r="K53" s="16" t="s">
        <v>59</v>
      </c>
    </row>
    <row r="54" spans="2:11" ht="15.75" x14ac:dyDescent="0.25">
      <c r="B54" s="48" t="s">
        <v>12</v>
      </c>
      <c r="C54" s="107" t="s">
        <v>107</v>
      </c>
      <c r="D54" s="13" t="s">
        <v>79</v>
      </c>
      <c r="E54" s="4">
        <v>1</v>
      </c>
      <c r="F54" s="4">
        <v>13226.33</v>
      </c>
      <c r="G54" s="4"/>
      <c r="H54" s="4">
        <v>7418</v>
      </c>
      <c r="I54" s="116"/>
      <c r="J54" s="15" t="s">
        <v>62</v>
      </c>
      <c r="K54" s="16" t="s">
        <v>59</v>
      </c>
    </row>
    <row r="55" spans="2:11" ht="78.75" x14ac:dyDescent="0.25">
      <c r="B55" s="48" t="s">
        <v>13</v>
      </c>
      <c r="C55" s="39" t="s">
        <v>115</v>
      </c>
      <c r="D55" s="13" t="s">
        <v>79</v>
      </c>
      <c r="E55" s="4">
        <v>1</v>
      </c>
      <c r="F55" s="4">
        <v>1493.6</v>
      </c>
      <c r="G55" s="4"/>
      <c r="H55" s="4">
        <v>1494</v>
      </c>
      <c r="I55" s="12" t="s">
        <v>67</v>
      </c>
      <c r="J55" s="15" t="s">
        <v>62</v>
      </c>
      <c r="K55" s="16" t="s">
        <v>59</v>
      </c>
    </row>
    <row r="56" spans="2:11" ht="31.5" x14ac:dyDescent="0.25">
      <c r="B56" s="48" t="s">
        <v>14</v>
      </c>
      <c r="C56" s="39" t="s">
        <v>114</v>
      </c>
      <c r="D56" s="13" t="s">
        <v>79</v>
      </c>
      <c r="E56" s="4">
        <v>1</v>
      </c>
      <c r="F56" s="4">
        <v>8108.75</v>
      </c>
      <c r="G56" s="4"/>
      <c r="H56" s="4">
        <f>7719.53/1.12</f>
        <v>6892.4374999999991</v>
      </c>
      <c r="I56" s="11"/>
      <c r="J56" s="15" t="s">
        <v>62</v>
      </c>
      <c r="K56" s="16" t="s">
        <v>59</v>
      </c>
    </row>
    <row r="57" spans="2:11" ht="31.5" x14ac:dyDescent="0.25">
      <c r="B57" s="48" t="s">
        <v>15</v>
      </c>
      <c r="C57" s="39" t="s">
        <v>113</v>
      </c>
      <c r="D57" s="13" t="s">
        <v>79</v>
      </c>
      <c r="E57" s="4">
        <v>1</v>
      </c>
      <c r="F57" s="76">
        <v>26403.701999999997</v>
      </c>
      <c r="G57" s="4"/>
      <c r="H57" s="4">
        <v>22443</v>
      </c>
      <c r="I57" s="59" t="s">
        <v>66</v>
      </c>
      <c r="J57" s="15" t="s">
        <v>62</v>
      </c>
      <c r="K57" s="16" t="s">
        <v>59</v>
      </c>
    </row>
    <row r="58" spans="2:11" ht="47.25" x14ac:dyDescent="0.25">
      <c r="B58" s="48" t="s">
        <v>16</v>
      </c>
      <c r="C58" s="39" t="s">
        <v>112</v>
      </c>
      <c r="D58" s="13" t="s">
        <v>79</v>
      </c>
      <c r="E58" s="4">
        <v>1</v>
      </c>
      <c r="F58" s="76">
        <v>37673.882333073001</v>
      </c>
      <c r="G58" s="4"/>
      <c r="H58" s="4">
        <v>32022.7</v>
      </c>
      <c r="I58" s="29" t="s">
        <v>69</v>
      </c>
      <c r="J58" s="15" t="s">
        <v>62</v>
      </c>
      <c r="K58" s="16" t="s">
        <v>59</v>
      </c>
    </row>
    <row r="59" spans="2:11" ht="31.5" x14ac:dyDescent="0.25">
      <c r="B59" s="48" t="s">
        <v>17</v>
      </c>
      <c r="C59" s="39" t="s">
        <v>111</v>
      </c>
      <c r="D59" s="13" t="s">
        <v>79</v>
      </c>
      <c r="E59" s="4">
        <v>1</v>
      </c>
      <c r="F59" s="76">
        <v>70008.928571428565</v>
      </c>
      <c r="G59" s="4"/>
      <c r="H59" s="4"/>
      <c r="I59" s="59" t="s">
        <v>66</v>
      </c>
      <c r="J59" s="15" t="s">
        <v>65</v>
      </c>
      <c r="K59" s="16" t="s">
        <v>59</v>
      </c>
    </row>
    <row r="60" spans="2:11" ht="31.5" x14ac:dyDescent="0.25">
      <c r="B60" s="48" t="s">
        <v>18</v>
      </c>
      <c r="C60" s="39" t="s">
        <v>110</v>
      </c>
      <c r="D60" s="13" t="s">
        <v>79</v>
      </c>
      <c r="E60" s="4">
        <v>1</v>
      </c>
      <c r="F60" s="76">
        <v>30692</v>
      </c>
      <c r="G60" s="4"/>
      <c r="H60" s="4">
        <v>30692</v>
      </c>
      <c r="I60" s="59" t="s">
        <v>66</v>
      </c>
      <c r="J60" s="15" t="s">
        <v>62</v>
      </c>
      <c r="K60" s="16" t="s">
        <v>59</v>
      </c>
    </row>
    <row r="61" spans="2:11" ht="31.5" x14ac:dyDescent="0.25">
      <c r="B61" s="48" t="s">
        <v>24</v>
      </c>
      <c r="C61" s="39" t="s">
        <v>109</v>
      </c>
      <c r="D61" s="13" t="s">
        <v>79</v>
      </c>
      <c r="E61" s="4">
        <v>1</v>
      </c>
      <c r="F61" s="76">
        <v>9625</v>
      </c>
      <c r="G61" s="4"/>
      <c r="H61" s="4">
        <v>8663</v>
      </c>
      <c r="I61" s="12" t="s">
        <v>68</v>
      </c>
      <c r="J61" s="15" t="s">
        <v>62</v>
      </c>
      <c r="K61" s="16" t="s">
        <v>59</v>
      </c>
    </row>
    <row r="62" spans="2:11" ht="16.5" thickBot="1" x14ac:dyDescent="0.3">
      <c r="B62" s="63" t="s">
        <v>25</v>
      </c>
      <c r="C62" s="79" t="s">
        <v>108</v>
      </c>
      <c r="D62" s="80" t="s">
        <v>79</v>
      </c>
      <c r="E62" s="80">
        <v>1</v>
      </c>
      <c r="F62" s="81">
        <v>18937</v>
      </c>
      <c r="G62" s="2"/>
      <c r="H62" s="2">
        <v>12644</v>
      </c>
      <c r="I62" s="59"/>
      <c r="J62" s="41" t="s">
        <v>128</v>
      </c>
      <c r="K62" s="68" t="s">
        <v>59</v>
      </c>
    </row>
    <row r="63" spans="2:11" ht="16.5" thickBot="1" x14ac:dyDescent="0.3">
      <c r="B63" s="84">
        <v>5</v>
      </c>
      <c r="C63" s="109" t="s">
        <v>116</v>
      </c>
      <c r="D63" s="85"/>
      <c r="E63" s="70"/>
      <c r="F63" s="70">
        <f>SUM(F64:F74)</f>
        <v>1718205.0789999999</v>
      </c>
      <c r="G63" s="30"/>
      <c r="H63" s="86">
        <f>SUM(H64:H74)</f>
        <v>1646080.7567428569</v>
      </c>
      <c r="I63" s="34"/>
      <c r="J63" s="87"/>
      <c r="K63" s="58"/>
    </row>
    <row r="64" spans="2:11" ht="15.75" x14ac:dyDescent="0.25">
      <c r="B64" s="91" t="s">
        <v>20</v>
      </c>
      <c r="C64" s="103" t="s">
        <v>117</v>
      </c>
      <c r="D64" s="102" t="s">
        <v>74</v>
      </c>
      <c r="E64" s="92">
        <v>6</v>
      </c>
      <c r="F64" s="92">
        <v>74196.428571428594</v>
      </c>
      <c r="G64" s="92"/>
      <c r="H64" s="105">
        <v>70500</v>
      </c>
      <c r="I64" s="93"/>
      <c r="J64" s="61" t="s">
        <v>62</v>
      </c>
      <c r="K64" s="58" t="s">
        <v>60</v>
      </c>
    </row>
    <row r="65" spans="2:11" ht="15.75" x14ac:dyDescent="0.25">
      <c r="B65" s="94" t="s">
        <v>21</v>
      </c>
      <c r="C65" s="99" t="s">
        <v>118</v>
      </c>
      <c r="D65" s="13" t="s">
        <v>74</v>
      </c>
      <c r="E65" s="88">
        <v>2</v>
      </c>
      <c r="F65" s="90">
        <v>1026785.714</v>
      </c>
      <c r="G65" s="90"/>
      <c r="H65" s="90">
        <v>1020000</v>
      </c>
      <c r="I65" s="89"/>
      <c r="J65" s="15" t="s">
        <v>62</v>
      </c>
      <c r="K65" s="16" t="s">
        <v>59</v>
      </c>
    </row>
    <row r="66" spans="2:11" ht="31.5" x14ac:dyDescent="0.25">
      <c r="B66" s="94" t="s">
        <v>22</v>
      </c>
      <c r="C66" s="99" t="s">
        <v>119</v>
      </c>
      <c r="D66" s="13" t="s">
        <v>74</v>
      </c>
      <c r="E66" s="88">
        <v>4</v>
      </c>
      <c r="F66" s="90">
        <v>100201.92142857143</v>
      </c>
      <c r="G66" s="90"/>
      <c r="H66" s="90">
        <v>100201.91959999999</v>
      </c>
      <c r="I66" s="89"/>
      <c r="J66" s="15" t="s">
        <v>62</v>
      </c>
      <c r="K66" s="16" t="s">
        <v>59</v>
      </c>
    </row>
    <row r="67" spans="2:11" ht="15.75" x14ac:dyDescent="0.25">
      <c r="B67" s="94" t="s">
        <v>26</v>
      </c>
      <c r="C67" s="100" t="s">
        <v>120</v>
      </c>
      <c r="D67" s="13" t="s">
        <v>74</v>
      </c>
      <c r="E67" s="88">
        <v>4</v>
      </c>
      <c r="F67" s="90">
        <v>161712.5</v>
      </c>
      <c r="G67" s="90"/>
      <c r="H67" s="90">
        <v>135000</v>
      </c>
      <c r="I67" s="89"/>
      <c r="J67" s="15" t="s">
        <v>62</v>
      </c>
      <c r="K67" s="16" t="s">
        <v>59</v>
      </c>
    </row>
    <row r="68" spans="2:11" ht="31.5" x14ac:dyDescent="0.25">
      <c r="B68" s="94" t="s">
        <v>33</v>
      </c>
      <c r="C68" s="101" t="s">
        <v>121</v>
      </c>
      <c r="D68" s="13" t="s">
        <v>74</v>
      </c>
      <c r="E68" s="88">
        <v>9</v>
      </c>
      <c r="F68" s="90">
        <v>144000</v>
      </c>
      <c r="G68" s="90"/>
      <c r="H68" s="90">
        <v>123003</v>
      </c>
      <c r="I68" s="89"/>
      <c r="J68" s="15" t="s">
        <v>62</v>
      </c>
      <c r="K68" s="16" t="s">
        <v>59</v>
      </c>
    </row>
    <row r="69" spans="2:11" ht="31.5" x14ac:dyDescent="0.25">
      <c r="B69" s="94" t="s">
        <v>27</v>
      </c>
      <c r="C69" s="101" t="s">
        <v>122</v>
      </c>
      <c r="D69" s="13" t="s">
        <v>74</v>
      </c>
      <c r="E69" s="88">
        <v>1</v>
      </c>
      <c r="F69" s="90">
        <v>58433.928</v>
      </c>
      <c r="G69" s="90"/>
      <c r="H69" s="90">
        <v>58433.928</v>
      </c>
      <c r="I69" s="89"/>
      <c r="J69" s="15" t="s">
        <v>62</v>
      </c>
      <c r="K69" s="16" t="s">
        <v>57</v>
      </c>
    </row>
    <row r="70" spans="2:11" ht="15.75" x14ac:dyDescent="0.25">
      <c r="B70" s="94" t="s">
        <v>28</v>
      </c>
      <c r="C70" s="100" t="s">
        <v>123</v>
      </c>
      <c r="D70" s="13" t="s">
        <v>74</v>
      </c>
      <c r="E70" s="88">
        <v>1</v>
      </c>
      <c r="F70" s="90">
        <v>47044.642</v>
      </c>
      <c r="G70" s="90"/>
      <c r="H70" s="90">
        <v>47044.642</v>
      </c>
      <c r="I70" s="89"/>
      <c r="J70" s="15" t="s">
        <v>62</v>
      </c>
      <c r="K70" s="16" t="s">
        <v>59</v>
      </c>
    </row>
    <row r="71" spans="2:11" ht="15.75" x14ac:dyDescent="0.25">
      <c r="B71" s="94" t="s">
        <v>29</v>
      </c>
      <c r="C71" s="100" t="s">
        <v>124</v>
      </c>
      <c r="D71" s="13" t="s">
        <v>74</v>
      </c>
      <c r="E71" s="88">
        <v>1</v>
      </c>
      <c r="F71" s="90">
        <v>34276.785000000003</v>
      </c>
      <c r="G71" s="90"/>
      <c r="H71" s="90">
        <v>34276.785000000003</v>
      </c>
      <c r="I71" s="89"/>
      <c r="J71" s="15" t="s">
        <v>62</v>
      </c>
      <c r="K71" s="16" t="s">
        <v>57</v>
      </c>
    </row>
    <row r="72" spans="2:11" ht="15.75" x14ac:dyDescent="0.25">
      <c r="B72" s="94" t="s">
        <v>30</v>
      </c>
      <c r="C72" s="100" t="s">
        <v>125</v>
      </c>
      <c r="D72" s="13" t="s">
        <v>74</v>
      </c>
      <c r="E72" s="88">
        <v>1</v>
      </c>
      <c r="F72" s="90">
        <v>15370</v>
      </c>
      <c r="G72" s="90"/>
      <c r="H72" s="90">
        <v>13028</v>
      </c>
      <c r="I72" s="89"/>
      <c r="J72" s="15" t="s">
        <v>62</v>
      </c>
      <c r="K72" s="16" t="s">
        <v>59</v>
      </c>
    </row>
    <row r="73" spans="2:11" ht="15.75" x14ac:dyDescent="0.25">
      <c r="B73" s="94" t="s">
        <v>31</v>
      </c>
      <c r="C73" s="100" t="s">
        <v>126</v>
      </c>
      <c r="D73" s="13" t="s">
        <v>74</v>
      </c>
      <c r="E73" s="88">
        <v>2</v>
      </c>
      <c r="F73" s="90">
        <v>20389.400000000001</v>
      </c>
      <c r="G73" s="90"/>
      <c r="H73" s="90">
        <v>18204.482142857141</v>
      </c>
      <c r="I73" s="89"/>
      <c r="J73" s="15" t="s">
        <v>62</v>
      </c>
      <c r="K73" s="16" t="s">
        <v>59</v>
      </c>
    </row>
    <row r="74" spans="2:11" ht="16.5" thickBot="1" x14ac:dyDescent="0.3">
      <c r="B74" s="95" t="s">
        <v>32</v>
      </c>
      <c r="C74" s="104" t="s">
        <v>127</v>
      </c>
      <c r="D74" s="28" t="s">
        <v>74</v>
      </c>
      <c r="E74" s="97">
        <v>6</v>
      </c>
      <c r="F74" s="98">
        <v>35793.760000000002</v>
      </c>
      <c r="G74" s="98"/>
      <c r="H74" s="98">
        <v>26388</v>
      </c>
      <c r="I74" s="96"/>
      <c r="J74" s="69" t="s">
        <v>62</v>
      </c>
      <c r="K74" s="43" t="s">
        <v>61</v>
      </c>
    </row>
  </sheetData>
  <mergeCells count="65">
    <mergeCell ref="K35:K37"/>
    <mergeCell ref="K38:K40"/>
    <mergeCell ref="J26:J28"/>
    <mergeCell ref="K26:K28"/>
    <mergeCell ref="I26:I28"/>
    <mergeCell ref="J29:J31"/>
    <mergeCell ref="J32:J34"/>
    <mergeCell ref="K29:K31"/>
    <mergeCell ref="K32:K34"/>
    <mergeCell ref="I29:I31"/>
    <mergeCell ref="I32:I34"/>
    <mergeCell ref="J35:J37"/>
    <mergeCell ref="J38:J40"/>
    <mergeCell ref="I35:I37"/>
    <mergeCell ref="I38:I40"/>
    <mergeCell ref="I44:I46"/>
    <mergeCell ref="I47:I49"/>
    <mergeCell ref="J44:J46"/>
    <mergeCell ref="J47:J49"/>
    <mergeCell ref="K41:K43"/>
    <mergeCell ref="K44:K46"/>
    <mergeCell ref="K47:K49"/>
    <mergeCell ref="I41:I43"/>
    <mergeCell ref="J41:J43"/>
    <mergeCell ref="B41:B43"/>
    <mergeCell ref="C41:C43"/>
    <mergeCell ref="B47:B49"/>
    <mergeCell ref="C47:C49"/>
    <mergeCell ref="C44:C46"/>
    <mergeCell ref="B44:B46"/>
    <mergeCell ref="K16:K18"/>
    <mergeCell ref="C21:C23"/>
    <mergeCell ref="B21:B23"/>
    <mergeCell ref="C26:C28"/>
    <mergeCell ref="B26:B28"/>
    <mergeCell ref="J21:J23"/>
    <mergeCell ref="I21:I23"/>
    <mergeCell ref="K21:K23"/>
    <mergeCell ref="B13:B15"/>
    <mergeCell ref="C13:C15"/>
    <mergeCell ref="I13:I15"/>
    <mergeCell ref="J13:J15"/>
    <mergeCell ref="K13:K15"/>
    <mergeCell ref="I51:I54"/>
    <mergeCell ref="B16:B18"/>
    <mergeCell ref="C16:C18"/>
    <mergeCell ref="B1:K1"/>
    <mergeCell ref="B3:B4"/>
    <mergeCell ref="C3:C4"/>
    <mergeCell ref="D3:D4"/>
    <mergeCell ref="E3:F3"/>
    <mergeCell ref="G3:H3"/>
    <mergeCell ref="I3:I4"/>
    <mergeCell ref="J3:J4"/>
    <mergeCell ref="K3:K4"/>
    <mergeCell ref="I16:I18"/>
    <mergeCell ref="J16:J18"/>
    <mergeCell ref="B29:B31"/>
    <mergeCell ref="C29:C31"/>
    <mergeCell ref="B32:B34"/>
    <mergeCell ref="C32:C34"/>
    <mergeCell ref="B35:B37"/>
    <mergeCell ref="C35:C37"/>
    <mergeCell ref="B38:B40"/>
    <mergeCell ref="C38:C40"/>
  </mergeCells>
  <pageMargins left="0.15748031496062992" right="0.11811023622047245" top="0.23622047244094491" bottom="0.19685039370078741" header="0.15748031496062992" footer="0.15748031496062992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2022-4 кв.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2023-01-09T08:32:32Z</dcterms:modified>
</cp:coreProperties>
</file>